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 Προσφοράς" sheetId="4" r:id="rId1"/>
  </sheets>
  <calcPr calcId="124519"/>
</workbook>
</file>

<file path=xl/calcChain.xml><?xml version="1.0" encoding="utf-8"?>
<calcChain xmlns="http://schemas.openxmlformats.org/spreadsheetml/2006/main">
  <c r="F285" i="4"/>
  <c r="F284"/>
  <c r="F283"/>
  <c r="F276"/>
  <c r="F275"/>
  <c r="F274"/>
  <c r="F273"/>
  <c r="F272"/>
  <c r="F271"/>
  <c r="F270"/>
  <c r="F269"/>
  <c r="F262"/>
  <c r="F261"/>
  <c r="F260"/>
  <c r="F259"/>
  <c r="F258"/>
  <c r="F257"/>
  <c r="F237"/>
  <c r="F236"/>
  <c r="F228"/>
  <c r="F229" s="1"/>
  <c r="F221"/>
  <c r="F220"/>
  <c r="F212"/>
  <c r="F213" s="1"/>
  <c r="F205"/>
  <c r="F204"/>
  <c r="D189"/>
  <c r="F179"/>
  <c r="F180" s="1"/>
  <c r="F174"/>
  <c r="F173"/>
  <c r="F172"/>
  <c r="F171"/>
  <c r="F159"/>
  <c r="F158"/>
  <c r="F149"/>
  <c r="F151"/>
  <c r="F142"/>
  <c r="F145"/>
  <c r="F140"/>
  <c r="F147"/>
  <c r="F143"/>
  <c r="F146"/>
  <c r="F141"/>
  <c r="F152"/>
  <c r="F139"/>
  <c r="F144"/>
  <c r="F148"/>
  <c r="F150"/>
  <c r="F129"/>
  <c r="F131"/>
  <c r="F130"/>
  <c r="F128"/>
  <c r="F132"/>
  <c r="F118"/>
  <c r="F119" s="1"/>
  <c r="F120" s="1"/>
  <c r="F121" s="1"/>
  <c r="F113"/>
  <c r="F114" s="1"/>
  <c r="F115" s="1"/>
  <c r="F102"/>
  <c r="F101"/>
  <c r="F100"/>
  <c r="F95"/>
  <c r="F96" s="1"/>
  <c r="F90"/>
  <c r="F91" s="1"/>
  <c r="F85"/>
  <c r="F86" s="1"/>
  <c r="F80"/>
  <c r="F81" s="1"/>
  <c r="F75"/>
  <c r="F76" s="1"/>
  <c r="F70"/>
  <c r="F69"/>
  <c r="F62"/>
  <c r="F61"/>
  <c r="F53"/>
  <c r="F55"/>
  <c r="F52"/>
  <c r="F54"/>
  <c r="F43"/>
  <c r="F45"/>
  <c r="F42"/>
  <c r="F46"/>
  <c r="F44"/>
  <c r="F35"/>
  <c r="F33"/>
  <c r="F36"/>
  <c r="F34"/>
  <c r="F24"/>
  <c r="F25"/>
  <c r="F26"/>
  <c r="F20"/>
  <c r="F21"/>
  <c r="F22"/>
  <c r="F19"/>
  <c r="F27"/>
  <c r="F23"/>
  <c r="F8"/>
  <c r="F9"/>
  <c r="F11"/>
  <c r="F7"/>
  <c r="F12"/>
  <c r="F6"/>
  <c r="F4"/>
  <c r="F13"/>
  <c r="F238" l="1"/>
  <c r="F160"/>
  <c r="F161" s="1"/>
  <c r="F162" s="1"/>
  <c r="F277"/>
  <c r="F278" s="1"/>
  <c r="F279" s="1"/>
  <c r="F286"/>
  <c r="F206"/>
  <c r="F207" s="1"/>
  <c r="F208" s="1"/>
  <c r="F103"/>
  <c r="F104" s="1"/>
  <c r="F175"/>
  <c r="F176" s="1"/>
  <c r="F263"/>
  <c r="F264" s="1"/>
  <c r="F265" s="1"/>
  <c r="F71"/>
  <c r="F63"/>
  <c r="F64" s="1"/>
  <c r="F65" s="1"/>
  <c r="F124"/>
  <c r="F123"/>
  <c r="F133"/>
  <c r="F134" s="1"/>
  <c r="F135" s="1"/>
  <c r="F56"/>
  <c r="F57" s="1"/>
  <c r="F58" s="1"/>
  <c r="F37"/>
  <c r="F38" s="1"/>
  <c r="F39" s="1"/>
  <c r="F5"/>
  <c r="F10"/>
  <c r="F153"/>
  <c r="F154" s="1"/>
  <c r="F47"/>
  <c r="F48" s="1"/>
  <c r="F28"/>
  <c r="F29" s="1"/>
  <c r="F30" s="1"/>
  <c r="F77"/>
  <c r="F78" s="1"/>
  <c r="F82"/>
  <c r="F83" s="1"/>
  <c r="F87"/>
  <c r="F88" s="1"/>
  <c r="F97"/>
  <c r="F98" s="1"/>
  <c r="F230"/>
  <c r="F231" s="1"/>
  <c r="F181"/>
  <c r="F182" s="1"/>
  <c r="F72"/>
  <c r="F214"/>
  <c r="F215" s="1"/>
  <c r="F222"/>
  <c r="F92"/>
  <c r="F93" s="1"/>
  <c r="F287"/>
  <c r="F288" s="1"/>
  <c r="F116"/>
  <c r="F125" s="1"/>
  <c r="F239"/>
  <c r="F240" s="1"/>
  <c r="F105" l="1"/>
  <c r="F185"/>
  <c r="F184"/>
  <c r="D290"/>
  <c r="F107"/>
  <c r="F108"/>
  <c r="F165"/>
  <c r="F14"/>
  <c r="F15" s="1"/>
  <c r="F16" s="1"/>
  <c r="F155"/>
  <c r="F166" s="1"/>
  <c r="F164"/>
  <c r="F49"/>
  <c r="F177"/>
  <c r="F186" s="1"/>
  <c r="D292"/>
  <c r="F224"/>
  <c r="D245" s="1"/>
  <c r="F223"/>
  <c r="D243"/>
  <c r="F73"/>
  <c r="F109" s="1"/>
  <c r="D244"/>
  <c r="D291"/>
  <c r="C189" l="1"/>
  <c r="F295" s="1"/>
  <c r="C188"/>
  <c r="F294" s="1"/>
  <c r="C190"/>
  <c r="F296" s="1"/>
</calcChain>
</file>

<file path=xl/sharedStrings.xml><?xml version="1.0" encoding="utf-8"?>
<sst xmlns="http://schemas.openxmlformats.org/spreadsheetml/2006/main" count="403" uniqueCount="169">
  <si>
    <t>α/α</t>
  </si>
  <si>
    <t>Περιγραφή</t>
  </si>
  <si>
    <t>Μονάδα Μέτρησης</t>
  </si>
  <si>
    <t>Ποσότητα</t>
  </si>
  <si>
    <t>Ενδεικτική Τιμή Μονάδας (€)</t>
  </si>
  <si>
    <t>Ενδεικτική Συνολική Τιμή (€)</t>
  </si>
  <si>
    <t>κιλά</t>
  </si>
  <si>
    <t xml:space="preserve">Χυμός πορτοκάλι </t>
  </si>
  <si>
    <t>λίτρο</t>
  </si>
  <si>
    <t>Αναψυκτικά σε συσκευασία του 1,5 λίτρου</t>
  </si>
  <si>
    <t>συσκευασία</t>
  </si>
  <si>
    <t>Εμφιαλωμένο νερό σε συσκευασία του 1,5 λίτρου</t>
  </si>
  <si>
    <t>Σύνολο</t>
  </si>
  <si>
    <t>Φ.Π.Α. 24%</t>
  </si>
  <si>
    <t>Κέικ-Βουτήματα</t>
  </si>
  <si>
    <t>Καφές φίλτρου</t>
  </si>
  <si>
    <t>ποτήρια</t>
  </si>
  <si>
    <t>Χυμός πορτοκάλι</t>
  </si>
  <si>
    <t>κιλό</t>
  </si>
  <si>
    <t>Τοστ</t>
  </si>
  <si>
    <t>τεμάχιο</t>
  </si>
  <si>
    <t>Φυσικός χυμός πορτοκάλι 100% σε συσκευασία των 330ml</t>
  </si>
  <si>
    <t>ποτήρι</t>
  </si>
  <si>
    <t>Δαπάνη συμμετοχής ανά άτομο, όπως περιγράφεται στις τεχνικές προδιαγραφές</t>
  </si>
  <si>
    <t>συμμετοχή</t>
  </si>
  <si>
    <t>Κρασί χύμα, λευκό ή ροζέ, όπως περιγράφεται στις τεχνικές προδιαγραφές</t>
  </si>
  <si>
    <t>Παγωτό βάρους 100-110 γραμμαρίων, συσκευασμένο σε κυπελλάκι με καπάκι</t>
  </si>
  <si>
    <t>Νερό εμφιαλωμένο, 0,5 λίτρων, παγωμένο</t>
  </si>
  <si>
    <t>Αναψυκτικά σε συσκευασία 1,5 λίτρων</t>
  </si>
  <si>
    <t>Κέικ, βουτήματα</t>
  </si>
  <si>
    <t>Γλυκά</t>
  </si>
  <si>
    <t>Τιμή Μονάδας (€)</t>
  </si>
  <si>
    <t>Συνολική Τιμή(€)</t>
  </si>
  <si>
    <t>Αεροπανό διαστάσεων 1,20 m X 7 m με ψηφιακή εκτύπωση του τίτλου και του τόπου της εκδήλωσης πάνω σε λευκό ύφασμα τύπου μουσαμά από ίνες βινυλίου</t>
  </si>
  <si>
    <t>Καμβάς τύπου backdrop, διαστάσεων 5,50 m X 2,00 m, έγχρωμης εκτύπωσης, ο οποίος φέρει ξύλινο ή μεταλλικό στήριγμα τύπου Π με βάσεις</t>
  </si>
  <si>
    <t>Λάβαρα διαστάσεων 1 m X 2 m με ψηφιακή εκτύπωση του τίτλου και του τόπου της εκδήλωσης πάνω σε λευκό ύφασμα τύπου μουσαμά από ίνες βινυλίου</t>
  </si>
  <si>
    <t>Σκηνικό για το Φεστιβάλ διαστάσεων Υ: 3 μ. Μ: 8 μ., με ψηφιακή εκτύπωση, τετραχρωμία, σε λευκό ύφασμα τύπου μουσαμά με ίνες βινυλίου</t>
  </si>
  <si>
    <r>
      <t>1</t>
    </r>
    <r>
      <rPr>
        <b/>
        <vertAlign val="superscript"/>
        <sz val="12"/>
        <color theme="1"/>
        <rFont val="Arial"/>
        <family val="2"/>
        <charset val="161"/>
      </rPr>
      <t>η</t>
    </r>
    <r>
      <rPr>
        <b/>
        <sz val="12"/>
        <color theme="1"/>
        <rFont val="Arial"/>
        <family val="2"/>
        <charset val="161"/>
      </rPr>
      <t xml:space="preserve"> ομάδα: «Εδέσματα για εκδηλώσεις των Υπηρεσιών του Δήμου Ιλίου»</t>
    </r>
  </si>
  <si>
    <t>Τυροπιτάκια</t>
  </si>
  <si>
    <t>Ζαμπονοτυροπιτάκια</t>
  </si>
  <si>
    <t>Βασιλόπιτα, τύπου κέικ, με καρύδι και μπαχαρικά, σε τεμάχια ατομικής μερίδας, τυλιγμένα σε διάφανη μεμβράνη</t>
  </si>
  <si>
    <t>Βασιλόπιτα, τύπου κέικ, με καρύδι και μπαχαρικά, βάρους τριών κιλών εκάστη</t>
  </si>
  <si>
    <t>H1: Είδη με Φ.Π.Α. 24%</t>
  </si>
  <si>
    <t>H2: Είδη με Φ.Π.Α. 13%</t>
  </si>
  <si>
    <t>Φ.Π.Α. 13%</t>
  </si>
  <si>
    <t xml:space="preserve">Γενικό Σύνολο Α΄ </t>
  </si>
  <si>
    <t xml:space="preserve">Γενικό Σύνολο Β΄ </t>
  </si>
  <si>
    <t>Γενικό Σύνολο Γ΄</t>
  </si>
  <si>
    <t>Γενικό Σύνολο Δ΄</t>
  </si>
  <si>
    <t>Γενικό Σύνολο Ε΄</t>
  </si>
  <si>
    <t>ΣΥΝΟΛΟ Φ.Π.Α.</t>
  </si>
  <si>
    <t>ΣΥΝΟΛΟ 1ης ΟΜΑΔΑ</t>
  </si>
  <si>
    <t>Φ.Π.Α. 1ης ΟΜΑΔΑΣ</t>
  </si>
  <si>
    <t>ΓΕΝΙΚΟ ΣΥΝΟΛΟ 1ης ΟΜΑΔΑΣ</t>
  </si>
  <si>
    <t>Γενικό Σύνολο Η2΄</t>
  </si>
  <si>
    <t>Γενικό Σύνολο Η1΄</t>
  </si>
  <si>
    <t>ΣΥΝΟΛΟ 2ης Ομάδας</t>
  </si>
  <si>
    <t>ΓΕΝΙΚΟ ΣΥΝΟΛΟ 2ης Ομάδας</t>
  </si>
  <si>
    <t>2η ομάδα: «Προμήθεια και τοποθέτηση αεροπανό»</t>
  </si>
  <si>
    <t>Γενικό Σύνολο Α΄</t>
  </si>
  <si>
    <t>Γενικό Σύνολο B΄</t>
  </si>
  <si>
    <t>Γενικό Σύνολο ΣΤ΄</t>
  </si>
  <si>
    <t>Γενικό Σύνολο Θ΄</t>
  </si>
  <si>
    <t>Αναψυκτικά  σε συσκευασία 1,5 λίτρου</t>
  </si>
  <si>
    <t>ΙΑ1:Είδη με Φ.Π.Α. 24%</t>
  </si>
  <si>
    <t>Νερό εμφιαλωμένο σε συσκευασία 0,5 λίτρου</t>
  </si>
  <si>
    <t>ΙΑ2:Είδη με Φ.Π.Α. 13%</t>
  </si>
  <si>
    <t>Γενικό Σύνολο ΙΑ2΄</t>
  </si>
  <si>
    <t>Γενικό Σύνολο ΙΑ1΄</t>
  </si>
  <si>
    <t>Νερό εμφιαλωμένο, 1,5 λίτρου</t>
  </si>
  <si>
    <t>Ζελεδάκια (καραμέλες μαλακές)</t>
  </si>
  <si>
    <t>Λουκούμια μπουκές</t>
  </si>
  <si>
    <t>Καφές φίλτρου γαλλικός σε συσκευασία 500 γραμμαρίων</t>
  </si>
  <si>
    <t>Τσάι σε συσκευασία με 10 φακελάκια</t>
  </si>
  <si>
    <t>Ι1 Είδη με Φ.Π.Α. 24%</t>
  </si>
  <si>
    <t>Ι2 Είδη με Φ.Π.Α. 13%</t>
  </si>
  <si>
    <t>Γενικό Σύνολο Ι1΄</t>
  </si>
  <si>
    <t>Γενικό Σύνολο Ι2΄</t>
  </si>
  <si>
    <t>ΚΑΡΥΔΕΣ (ατομικό γλυκό από ινδική καρύδα και ζάχαη-κερασάκι) τυλιγμένες σε διάφανη μεμβράνη</t>
  </si>
  <si>
    <t>Γενικό Σύνολο Ζ1</t>
  </si>
  <si>
    <t>Γενικό Σύνολο Ζ2</t>
  </si>
  <si>
    <t>ΜΑΚΑΡΟΝ (αμυγδαλόπαστα με γέμιση κρέμας), τυλιγμένα σε διάφανη μεμβράνη</t>
  </si>
  <si>
    <t>Γενικό Σύνολο Ζ3</t>
  </si>
  <si>
    <t>Γενικό Σύνολο Ζ4</t>
  </si>
  <si>
    <t>ΜΕΛΟΜΑΚΑΡΟΝΑ (με γαρνίρισμα καρύδι)</t>
  </si>
  <si>
    <t>ΚΟΥΡΑΜΠΙΕΔΕΣ (με φρέσκο βούτυρο γάλακτος και αμύγδαλο)</t>
  </si>
  <si>
    <t>Φ.Π.Α. υποομάδας Ζ΄</t>
  </si>
  <si>
    <t>Σύνολο υποομάδας Ζ΄</t>
  </si>
  <si>
    <t>Γενικό Σύνολο υποομάδας Ζ΄</t>
  </si>
  <si>
    <t>Γενικό Σύνολο Ζ5</t>
  </si>
  <si>
    <t>Γενικό Σύνολο Ζ6</t>
  </si>
  <si>
    <t>Γενικό Σύνολο Ζ7</t>
  </si>
  <si>
    <t>Σύνολο υποομάδας Η΄</t>
  </si>
  <si>
    <t>Φ.Π.Α. υποομάδας Η</t>
  </si>
  <si>
    <t>Γενικό Σύνολο υποομάδας Η΄</t>
  </si>
  <si>
    <t>Σύνολο υποομάδας Ι΄</t>
  </si>
  <si>
    <t>Φ.Π.Α. υποομάδας Ι΄</t>
  </si>
  <si>
    <t>Γενικό Σύνολο υποομάδας Ι΄</t>
  </si>
  <si>
    <t>Σύνολο υποομάδας ΙΑ΄</t>
  </si>
  <si>
    <t>Φ.Π.Α. υποομάδας ΙΑ΄</t>
  </si>
  <si>
    <t>Γενικό Σύνολο υποομάδας ΙΑ΄</t>
  </si>
  <si>
    <r>
      <t xml:space="preserve">Μετάλλια </t>
    </r>
    <r>
      <rPr>
        <sz val="11"/>
        <color rgb="FF000000"/>
        <rFont val="Arial"/>
        <family val="2"/>
        <charset val="161"/>
      </rPr>
      <t>με κορδέλα</t>
    </r>
  </si>
  <si>
    <t>Μετάλλια πρες παπιέ</t>
  </si>
  <si>
    <t>Σήματα πέτου</t>
  </si>
  <si>
    <t>Μετάλλια σε κουτί</t>
  </si>
  <si>
    <t>Γενικό Σύνολο</t>
  </si>
  <si>
    <t>Είδος</t>
  </si>
  <si>
    <t>Μετάλλια μικρά</t>
  </si>
  <si>
    <t>Μετάλλια</t>
  </si>
  <si>
    <t>Κύπελλα 20cm</t>
  </si>
  <si>
    <t>Κύπελλα 27cm</t>
  </si>
  <si>
    <t>Κύπελλα 34cm</t>
  </si>
  <si>
    <t>Πλακέτες 16cm x 19 cm</t>
  </si>
  <si>
    <t>Πλακέτες 19 cm x 23 cm</t>
  </si>
  <si>
    <t>Αγαλματίδια-Έπαθλα 16cm έως 19cm</t>
  </si>
  <si>
    <t>Μετάλλια με κορδέλλα</t>
  </si>
  <si>
    <t>τιμητικές πλακέτες</t>
  </si>
  <si>
    <t>ΣΥΝΟΛΟ ΟΜΑΔΩΝ ΧΩΡΙΣ ΦΠΑ</t>
  </si>
  <si>
    <t>ΣΥΝΟΛΟ ΦΠΑ 24%</t>
  </si>
  <si>
    <t>ΓΕΝΙΚΟ ΣΥΝΟΛΟ</t>
  </si>
  <si>
    <t>3η  Ομάδα: «Μετάλλια και τιμητικές πλακέτες για εκδηλώσεις του Δήμου Ιλίου»</t>
  </si>
  <si>
    <t>ΣΥΝΟΛΟ 3ης Ομάδας</t>
  </si>
  <si>
    <t>ΓΕΝΙΚΟ ΣΥΝΟΛΟ 3ης Ομάδας</t>
  </si>
  <si>
    <t>ΕΡΓΟΛΑΒΟΙ (αμυγδαλωτό ζύμη με γέμιση μαρμελάδας ή κρέμας) τυλιγμένοι σε διάφανη μεμβράνη</t>
  </si>
  <si>
    <t>ζάχαρη λευκή κρυσταλλική, σε συσκευασία των 1000 γραμμαρίων</t>
  </si>
  <si>
    <t>ΖΕΛΕΔΑΚΙΑ (καραμέλες μαλακές)</t>
  </si>
  <si>
    <t>ΚΑΡΙΟΚΕΣ (με γέμιση καρύδι-μπισκότο-σοκολάτα) τυλιγμένες σε διαφανή μεμβράνη</t>
  </si>
  <si>
    <t>ΜΠΑΚΛΑΒΑΣ ΝΗΣΤΙΣΙΜΟΣ (με γέμιση καρύδι-φυτικό βούτυρο-κανέλλα) τυλιγμένος σε διάφανη μεμβράνη</t>
  </si>
  <si>
    <r>
      <t>Α΄ Υποομάδα: «Εδέσματα για τις δεξιώσεις των εθνικών επετείων της  25</t>
    </r>
    <r>
      <rPr>
        <b/>
        <vertAlign val="superscript"/>
        <sz val="12"/>
        <color theme="1"/>
        <rFont val="Arial"/>
        <family val="2"/>
        <charset val="161"/>
      </rPr>
      <t>ης</t>
    </r>
    <r>
      <rPr>
        <b/>
        <sz val="12"/>
        <color theme="1"/>
        <rFont val="Arial"/>
        <family val="2"/>
        <charset val="161"/>
      </rPr>
      <t xml:space="preserve"> Μαρτίου και 28</t>
    </r>
    <r>
      <rPr>
        <b/>
        <vertAlign val="superscript"/>
        <sz val="12"/>
        <color theme="1"/>
        <rFont val="Arial"/>
        <family val="2"/>
        <charset val="161"/>
      </rPr>
      <t xml:space="preserve">ης </t>
    </r>
    <r>
      <rPr>
        <b/>
        <sz val="12"/>
        <color theme="1"/>
        <rFont val="Arial"/>
        <family val="2"/>
        <charset val="161"/>
      </rPr>
      <t>Οκτωβρίου»/Κ.Α.Ε.: 00.6443.0007</t>
    </r>
  </si>
  <si>
    <t>Β΄ Υποομάδα: «Εδέσματα για εκδηλώσεις-ημερίδες του Δήμου Ιλίου»/Κ.Α.Ε.: 00.6443.0007</t>
  </si>
  <si>
    <t>Γ΄ Υποομάδα: «Εδέσματα για την εκδήλωση προς τιμήν των Ριμινιτών-Ιερολοχιτών»/Κ.Α.Ε.: 00.6443.0007</t>
  </si>
  <si>
    <t>Δ΄ Υποομάδα: «Εδέσματα για εκδηλώσεις-ημερίδες της Διεύθυνσης Κοινωνικής Προστασίας και Υγείας»/Κ.Α.Ε.: 15.6473.0001</t>
  </si>
  <si>
    <t>Ε΄ Υποομάδα: «Εδέσματα για αιμοδοσίες»/Κ.Α.Ε.: 15. 6473.0001</t>
  </si>
  <si>
    <t>ΣΤ΄ Υποομάδα: «Εδέσματα για εκδηλώσεις-ημερίδες των Κ.Α.Π.Η. - εορτασμό της Παγκόσμιας ημέρας τρίτης ηλικίας»/Κ.Α.Ε.: 15.6474.0003</t>
  </si>
  <si>
    <t>Ζ΄ Υποομάδα: Εδέσματα για τις εορταστικές εκδηλώσεις των Κ.ΑΠ.Η./Κ.Α.Ε.: 15.6473.0001</t>
  </si>
  <si>
    <t>H΄ Υποομάδα: «Κεράσματα για το διήμερο φεστιβάλ των Παιδικών και Βρεφονηπιακών Σταθμών, της Διεύθυνσης Προσχολικής Αγωγής»/Κ.Α.Ε.: 15.6474.0006</t>
  </si>
  <si>
    <t>Θ΄ Υποομάδα «Κεράσματα για εκδηλώσεις ημερίδες της Διεύθυνσης Προσχολικής Αγωγής»/Κ.Α.Ε.: 15.6474.0006</t>
  </si>
  <si>
    <t>Ι΄ Υποομάδα «Εδέσματα για εκδηλώσεις της Διεύθυνσης Πολιτισμού»/Κ.Α.Ε.: 00.6443.0004</t>
  </si>
  <si>
    <t>ΙΑ΄ Υποομάδα «Εδέσματα για εκδηλώσεις του Αυτοτελούς Τμήματος Αθλητισμού, Νέας Γενιάς, Παιδείας και Δια Βίου Μάθησης»/Κ.Α.Ε.: 00.6443.0001</t>
  </si>
  <si>
    <t>Α΄ Υποομάδα: «Αεροπανό για εκδηλώσεις του Δήμου Ιλίου»/Κ.Α.Ε.: 15.6471.0002</t>
  </si>
  <si>
    <t>B΄ Υποομάδα: «Αεροπανό για αιμοδοσίες και για εκδηλώσεις της Διεύθυνσης Κοινωνικής Προστασίας και Υγείας»/Κ.Α.Ε.: 15.6471.0002</t>
  </si>
  <si>
    <t>Γ΄ Υποομάδα: «Αεροπανό για εκδηλώσεις της Διεύθυνσης Πολιτισμού»/Κ.Α.Ε.: 15.6471.0006</t>
  </si>
  <si>
    <t>Δ΄ Υποομάδα: «Αεροπανό για εκδηλώσεις του Αυτοτελούς Τμήματος Αθλητισμού, Νέας Γενιάς και Δια Βίου Μάθησης»/Κ.Α.Ε.: 15.6471.0002</t>
  </si>
  <si>
    <t>Ε΄ Υποομάδα: «Αεροπανό και σκηνικό φεστιβάλ για τις εκδηλώσεις της Διεύθυνσης Προσχολικής Αγωγής»/Κ.Α.Ε.: 15.6471.0006</t>
  </si>
  <si>
    <t>Α΄ υποομάδα: «Μετάλλια και τιμητικές πλακέτες για εκδηλώσεις του Δήμου Ιλίου»/Κ.Α.Ε.: 15.6471.0003</t>
  </si>
  <si>
    <t>Β΄ υποομάδα: «Μετάλλια, έπαθλα και τιμητικές πλακέτες για εκδηλώσεις του Αυτοτελούς Τμήματος Αθλητισμού, Νέας Γενιάς, Παιδείας και Δια Βίου Μάθησης»/Κ.Α.Ε.: 15.6472.0001</t>
  </si>
  <si>
    <t>Γ΄ υποομάδα: «Μετάλλια και τιμητικές πλακέτες για εκδηλώσεις της Διεύθυνσης Πολιτισμού»/Κ.Α.Ε.: 15.6472.0001</t>
  </si>
  <si>
    <t>Γαλατάκια σε συσκευασία των 10 μερίδων</t>
  </si>
  <si>
    <t>Τιμητική πλακέτα ορειχάλκινη, επάργυρη</t>
  </si>
  <si>
    <t>Τιμητικές πλακέτες επάργυρες</t>
  </si>
  <si>
    <t>Τσίπουρο τυποποιημένο</t>
  </si>
  <si>
    <t>Κρασί τυποποιημένο λευκό</t>
  </si>
  <si>
    <t>Κρασί τυποποιημένο κόκκινο</t>
  </si>
  <si>
    <t>Χυμός φρούτων σε συσκευασία των 330 ml</t>
  </si>
  <si>
    <t xml:space="preserve">  </t>
  </si>
  <si>
    <t>Ζ4: Εορτασμός Πάσχα, έτους 2020</t>
  </si>
  <si>
    <t>Ζ5: Εορτασμός ημέρας Μητέρας-Πατέρα, έτους 2020</t>
  </si>
  <si>
    <t>Ζ7: Εορτασμός Χριστουγέννων, έτους 2019</t>
  </si>
  <si>
    <t>Ξηροί καρποί</t>
  </si>
  <si>
    <t>Καναπεδάκια διάφορα</t>
  </si>
  <si>
    <t>Μπόμπες διάφορες</t>
  </si>
  <si>
    <t>Πιτάκια σφολιάτας ψημένα</t>
  </si>
  <si>
    <t>Ζ1: Εορτασμός Πρωτοχρονιάς έτους 2020</t>
  </si>
  <si>
    <t>Ζ2: Εορτασμός παγκόσμιας ημέρας γυναίκας 8 Μαρτίου, έτους 2020</t>
  </si>
  <si>
    <t>Ζ3: Εορτασμός εθνικής επετείου 25ης Μαρτίου 1821, έτους 2020</t>
  </si>
  <si>
    <t>Ζ6: Εορτασμός εθνικής επετείου 28ης Οκτωβρίου 1940, έτους 2019</t>
  </si>
  <si>
    <t xml:space="preserve">Ο Χρόνος ισχύος της προσφοράς ορίζεται το διάστημα 120 ημερών από την καταληκτική ημερομηνία υποβολής της στο παρόντα διαγωνισμό. Αποδέχομαι πλήρως και ανεπιφύλακτα όλους τους όρους του παρόντος διαγωνισμού </t>
  </si>
  <si>
    <t>……………, …./……/2019</t>
  </si>
  <si>
    <t>Υπογραφή</t>
  </si>
</sst>
</file>

<file path=xl/styles.xml><?xml version="1.0" encoding="utf-8"?>
<styleSheet xmlns="http://schemas.openxmlformats.org/spreadsheetml/2006/main">
  <numFmts count="4">
    <numFmt numFmtId="164" formatCode="#,##0.00\ _€;[Red]#,##0.00\ _€"/>
    <numFmt numFmtId="165" formatCode="#,##0.00\ &quot;€&quot;;[Red]#,##0.00\ &quot;€&quot;"/>
    <numFmt numFmtId="166" formatCode="#,##0.00;[Red]#,##0.00"/>
    <numFmt numFmtId="167" formatCode="#,##0;[Red]#,##0"/>
  </numFmts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vertAlign val="superscript"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2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0"/>
      <color theme="1"/>
      <name val="Times New Roman"/>
      <family val="1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 wrapText="1"/>
    </xf>
    <xf numFmtId="0" fontId="0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justify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5" fontId="0" fillId="0" borderId="0" xfId="0" applyNumberFormat="1"/>
    <xf numFmtId="166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/>
    <xf numFmtId="0" fontId="8" fillId="0" borderId="1" xfId="0" applyFont="1" applyBorder="1"/>
    <xf numFmtId="167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167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66" fontId="0" fillId="0" borderId="0" xfId="0" applyNumberForma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2" xfId="0" applyFont="1" applyBorder="1" applyAlignment="1">
      <alignment horizontal="justify"/>
    </xf>
    <xf numFmtId="0" fontId="2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5"/>
  <sheetViews>
    <sheetView tabSelected="1" topLeftCell="A286" workbookViewId="0">
      <selection activeCell="J300" sqref="J300"/>
    </sheetView>
  </sheetViews>
  <sheetFormatPr defaultRowHeight="15"/>
  <cols>
    <col min="1" max="1" width="6.140625" customWidth="1"/>
    <col min="2" max="2" width="35.140625" customWidth="1"/>
    <col min="3" max="3" width="14.7109375" customWidth="1"/>
    <col min="4" max="5" width="11.85546875" customWidth="1"/>
    <col min="6" max="6" width="13.7109375" customWidth="1"/>
    <col min="8" max="8" width="9.140625" style="53"/>
    <col min="9" max="9" width="9.140625" style="50"/>
    <col min="10" max="10" width="10.5703125" style="48" bestFit="1" customWidth="1"/>
    <col min="11" max="11" width="10.5703125" bestFit="1" customWidth="1"/>
  </cols>
  <sheetData>
    <row r="1" spans="1:15" ht="32.25" customHeight="1">
      <c r="A1" s="58" t="s">
        <v>37</v>
      </c>
      <c r="B1" s="59"/>
      <c r="C1" s="59"/>
      <c r="D1" s="59"/>
      <c r="E1" s="59"/>
      <c r="F1" s="60"/>
    </row>
    <row r="2" spans="1:15" ht="64.5" customHeight="1">
      <c r="A2" s="21" t="s">
        <v>0</v>
      </c>
      <c r="B2" s="21" t="s">
        <v>1</v>
      </c>
      <c r="C2" s="21" t="s">
        <v>2</v>
      </c>
      <c r="D2" s="21" t="s">
        <v>3</v>
      </c>
      <c r="E2" s="20" t="s">
        <v>4</v>
      </c>
      <c r="F2" s="21" t="s">
        <v>5</v>
      </c>
    </row>
    <row r="3" spans="1:15" ht="38.25" customHeight="1">
      <c r="A3" s="58" t="s">
        <v>128</v>
      </c>
      <c r="B3" s="59"/>
      <c r="C3" s="59"/>
      <c r="D3" s="59"/>
      <c r="E3" s="59"/>
      <c r="F3" s="60"/>
    </row>
    <row r="4" spans="1:15" ht="36.75" customHeight="1">
      <c r="A4" s="37">
        <v>1</v>
      </c>
      <c r="B4" s="38" t="s">
        <v>9</v>
      </c>
      <c r="C4" s="37" t="s">
        <v>10</v>
      </c>
      <c r="D4" s="37">
        <v>40</v>
      </c>
      <c r="E4" s="39">
        <v>0</v>
      </c>
      <c r="F4" s="39">
        <f t="shared" ref="F4:F13" si="0">ROUND((D4*E4),2)</f>
        <v>0</v>
      </c>
    </row>
    <row r="5" spans="1:15" ht="27.75" customHeight="1">
      <c r="A5" s="37">
        <v>2</v>
      </c>
      <c r="B5" s="38" t="s">
        <v>30</v>
      </c>
      <c r="C5" s="37" t="s">
        <v>18</v>
      </c>
      <c r="D5" s="37">
        <v>80</v>
      </c>
      <c r="E5" s="39">
        <v>0</v>
      </c>
      <c r="F5" s="39">
        <f t="shared" si="0"/>
        <v>0</v>
      </c>
      <c r="O5" t="s">
        <v>154</v>
      </c>
    </row>
    <row r="6" spans="1:15" ht="30">
      <c r="A6" s="37">
        <v>3</v>
      </c>
      <c r="B6" s="38" t="s">
        <v>11</v>
      </c>
      <c r="C6" s="37" t="s">
        <v>10</v>
      </c>
      <c r="D6" s="37">
        <v>60</v>
      </c>
      <c r="E6" s="39">
        <v>0</v>
      </c>
      <c r="F6" s="39">
        <f t="shared" si="0"/>
        <v>0</v>
      </c>
    </row>
    <row r="7" spans="1:15">
      <c r="A7" s="37">
        <v>4</v>
      </c>
      <c r="B7" s="38" t="s">
        <v>39</v>
      </c>
      <c r="C7" s="37" t="s">
        <v>18</v>
      </c>
      <c r="D7" s="37">
        <v>10</v>
      </c>
      <c r="E7" s="39">
        <v>0</v>
      </c>
      <c r="F7" s="39">
        <f t="shared" si="0"/>
        <v>0</v>
      </c>
    </row>
    <row r="8" spans="1:15">
      <c r="A8" s="37">
        <v>5</v>
      </c>
      <c r="B8" s="38" t="s">
        <v>152</v>
      </c>
      <c r="C8" s="37" t="s">
        <v>8</v>
      </c>
      <c r="D8" s="37">
        <v>20</v>
      </c>
      <c r="E8" s="39">
        <v>0</v>
      </c>
      <c r="F8" s="39">
        <f t="shared" si="0"/>
        <v>0</v>
      </c>
    </row>
    <row r="9" spans="1:15" ht="21.75" customHeight="1">
      <c r="A9" s="37">
        <v>6</v>
      </c>
      <c r="B9" s="38" t="s">
        <v>151</v>
      </c>
      <c r="C9" s="37" t="s">
        <v>8</v>
      </c>
      <c r="D9" s="37">
        <v>20</v>
      </c>
      <c r="E9" s="39">
        <v>0</v>
      </c>
      <c r="F9" s="39">
        <f t="shared" si="0"/>
        <v>0</v>
      </c>
    </row>
    <row r="10" spans="1:15" ht="21.75" customHeight="1">
      <c r="A10" s="37">
        <v>7</v>
      </c>
      <c r="B10" s="38" t="s">
        <v>158</v>
      </c>
      <c r="C10" s="37" t="s">
        <v>18</v>
      </c>
      <c r="D10" s="37">
        <v>35</v>
      </c>
      <c r="E10" s="39">
        <v>0</v>
      </c>
      <c r="F10" s="39">
        <f t="shared" si="0"/>
        <v>0</v>
      </c>
      <c r="I10" s="51"/>
    </row>
    <row r="11" spans="1:15" ht="26.25" customHeight="1">
      <c r="A11" s="37">
        <v>8</v>
      </c>
      <c r="B11" s="38" t="s">
        <v>150</v>
      </c>
      <c r="C11" s="37" t="s">
        <v>8</v>
      </c>
      <c r="D11" s="37">
        <v>4</v>
      </c>
      <c r="E11" s="39">
        <v>0</v>
      </c>
      <c r="F11" s="39">
        <f t="shared" si="0"/>
        <v>0</v>
      </c>
    </row>
    <row r="12" spans="1:15" ht="20.100000000000001" customHeight="1">
      <c r="A12" s="37">
        <v>9</v>
      </c>
      <c r="B12" s="38" t="s">
        <v>38</v>
      </c>
      <c r="C12" s="37" t="s">
        <v>18</v>
      </c>
      <c r="D12" s="37">
        <v>10</v>
      </c>
      <c r="E12" s="41">
        <v>0</v>
      </c>
      <c r="F12" s="39">
        <f t="shared" si="0"/>
        <v>0</v>
      </c>
    </row>
    <row r="13" spans="1:15" ht="20.100000000000001" customHeight="1">
      <c r="A13" s="37">
        <v>10</v>
      </c>
      <c r="B13" s="40" t="s">
        <v>7</v>
      </c>
      <c r="C13" s="37" t="s">
        <v>8</v>
      </c>
      <c r="D13" s="37">
        <v>40</v>
      </c>
      <c r="E13" s="41">
        <v>0</v>
      </c>
      <c r="F13" s="39">
        <f t="shared" si="0"/>
        <v>0</v>
      </c>
    </row>
    <row r="14" spans="1:15" ht="21.75" customHeight="1">
      <c r="A14" s="6"/>
      <c r="B14" s="2"/>
      <c r="C14" s="6"/>
      <c r="D14" s="62" t="s">
        <v>12</v>
      </c>
      <c r="E14" s="63"/>
      <c r="F14" s="10">
        <f>ROUND(SUM(F4:F13),2)</f>
        <v>0</v>
      </c>
    </row>
    <row r="15" spans="1:15" ht="21" customHeight="1">
      <c r="A15" s="6"/>
      <c r="B15" s="2"/>
      <c r="C15" s="6"/>
      <c r="D15" s="6"/>
      <c r="E15" s="11" t="s">
        <v>13</v>
      </c>
      <c r="F15" s="9">
        <f>ROUND((F14*0.24),2)</f>
        <v>0</v>
      </c>
    </row>
    <row r="16" spans="1:15" ht="24" customHeight="1">
      <c r="A16" s="6"/>
      <c r="B16" s="2"/>
      <c r="C16" s="6"/>
      <c r="D16" s="62" t="s">
        <v>59</v>
      </c>
      <c r="E16" s="63"/>
      <c r="F16" s="10">
        <f>ROUND((F14+F15),2)</f>
        <v>0</v>
      </c>
    </row>
    <row r="17" spans="1:11" ht="15.75">
      <c r="A17" s="61"/>
      <c r="B17" s="61"/>
      <c r="C17" s="61"/>
      <c r="D17" s="61"/>
      <c r="E17" s="61"/>
      <c r="F17" s="61"/>
    </row>
    <row r="18" spans="1:11" ht="30.75" customHeight="1">
      <c r="A18" s="58" t="s">
        <v>129</v>
      </c>
      <c r="B18" s="59"/>
      <c r="C18" s="59"/>
      <c r="D18" s="59"/>
      <c r="E18" s="59"/>
      <c r="F18" s="60"/>
    </row>
    <row r="19" spans="1:11" ht="30">
      <c r="A19" s="7">
        <v>11</v>
      </c>
      <c r="B19" s="5" t="s">
        <v>9</v>
      </c>
      <c r="C19" s="7" t="s">
        <v>10</v>
      </c>
      <c r="D19" s="7">
        <v>100</v>
      </c>
      <c r="E19" s="39">
        <v>0</v>
      </c>
      <c r="F19" s="9">
        <f t="shared" ref="F19:F27" si="1">ROUND((D19*E19),2)</f>
        <v>0</v>
      </c>
    </row>
    <row r="20" spans="1:11" ht="20.100000000000001" customHeight="1">
      <c r="A20" s="7">
        <v>12</v>
      </c>
      <c r="B20" s="5" t="s">
        <v>30</v>
      </c>
      <c r="C20" s="7" t="s">
        <v>6</v>
      </c>
      <c r="D20" s="7">
        <v>50</v>
      </c>
      <c r="E20" s="39">
        <v>0</v>
      </c>
      <c r="F20" s="9">
        <f t="shared" si="1"/>
        <v>0</v>
      </c>
    </row>
    <row r="21" spans="1:11" ht="33.75" customHeight="1">
      <c r="A21" s="7">
        <v>13</v>
      </c>
      <c r="B21" s="5" t="s">
        <v>11</v>
      </c>
      <c r="C21" s="7" t="s">
        <v>10</v>
      </c>
      <c r="D21" s="7">
        <v>120</v>
      </c>
      <c r="E21" s="39">
        <v>0</v>
      </c>
      <c r="F21" s="9">
        <f t="shared" si="1"/>
        <v>0</v>
      </c>
    </row>
    <row r="22" spans="1:11" ht="23.25" customHeight="1">
      <c r="A22" s="7">
        <v>14</v>
      </c>
      <c r="B22" s="5" t="s">
        <v>15</v>
      </c>
      <c r="C22" s="7" t="s">
        <v>16</v>
      </c>
      <c r="D22" s="7">
        <v>800</v>
      </c>
      <c r="E22" s="39">
        <v>0</v>
      </c>
      <c r="F22" s="9">
        <f t="shared" si="1"/>
        <v>0</v>
      </c>
    </row>
    <row r="23" spans="1:11" ht="26.25" customHeight="1">
      <c r="A23" s="7">
        <v>15</v>
      </c>
      <c r="B23" s="5" t="s">
        <v>14</v>
      </c>
      <c r="C23" s="7" t="s">
        <v>6</v>
      </c>
      <c r="D23" s="7">
        <v>100</v>
      </c>
      <c r="E23" s="39">
        <v>0</v>
      </c>
      <c r="F23" s="9">
        <f t="shared" si="1"/>
        <v>0</v>
      </c>
      <c r="K23" s="57"/>
    </row>
    <row r="24" spans="1:11" ht="25.5" customHeight="1">
      <c r="A24" s="7">
        <v>16</v>
      </c>
      <c r="B24" s="38" t="s">
        <v>152</v>
      </c>
      <c r="C24" s="37" t="s">
        <v>8</v>
      </c>
      <c r="D24" s="37">
        <v>25</v>
      </c>
      <c r="E24" s="39">
        <v>0</v>
      </c>
      <c r="F24" s="9">
        <f t="shared" si="1"/>
        <v>0</v>
      </c>
    </row>
    <row r="25" spans="1:11" ht="20.100000000000001" customHeight="1">
      <c r="A25" s="7">
        <v>17</v>
      </c>
      <c r="B25" s="38" t="s">
        <v>151</v>
      </c>
      <c r="C25" s="37" t="s">
        <v>8</v>
      </c>
      <c r="D25" s="37">
        <v>25</v>
      </c>
      <c r="E25" s="39">
        <v>0</v>
      </c>
      <c r="F25" s="9">
        <f t="shared" si="1"/>
        <v>0</v>
      </c>
    </row>
    <row r="26" spans="1:11" ht="20.100000000000001" customHeight="1">
      <c r="A26" s="7">
        <v>18</v>
      </c>
      <c r="B26" s="38" t="s">
        <v>150</v>
      </c>
      <c r="C26" s="37" t="s">
        <v>8</v>
      </c>
      <c r="D26" s="37">
        <v>10</v>
      </c>
      <c r="E26" s="39">
        <v>0</v>
      </c>
      <c r="F26" s="9">
        <f t="shared" si="1"/>
        <v>0</v>
      </c>
    </row>
    <row r="27" spans="1:11" ht="20.100000000000001" customHeight="1">
      <c r="A27" s="7">
        <v>19</v>
      </c>
      <c r="B27" s="5" t="s">
        <v>7</v>
      </c>
      <c r="C27" s="7" t="s">
        <v>8</v>
      </c>
      <c r="D27" s="7">
        <v>100</v>
      </c>
      <c r="E27" s="39">
        <v>0</v>
      </c>
      <c r="F27" s="9">
        <f t="shared" si="1"/>
        <v>0</v>
      </c>
    </row>
    <row r="28" spans="1:11" ht="22.5" customHeight="1">
      <c r="A28" s="6"/>
      <c r="B28" s="2"/>
      <c r="C28" s="6"/>
      <c r="D28" s="62" t="s">
        <v>12</v>
      </c>
      <c r="E28" s="63"/>
      <c r="F28" s="10">
        <f>ROUND(SUM(F19:F27),2)</f>
        <v>0</v>
      </c>
    </row>
    <row r="29" spans="1:11" ht="21.75" customHeight="1">
      <c r="A29" s="6"/>
      <c r="B29" s="2"/>
      <c r="C29" s="6"/>
      <c r="D29" s="6"/>
      <c r="E29" s="11" t="s">
        <v>13</v>
      </c>
      <c r="F29" s="9">
        <f>ROUND((F28*0.24),2)</f>
        <v>0</v>
      </c>
    </row>
    <row r="30" spans="1:11" ht="20.25" customHeight="1">
      <c r="A30" s="6"/>
      <c r="B30" s="2"/>
      <c r="C30" s="6"/>
      <c r="D30" s="62" t="s">
        <v>60</v>
      </c>
      <c r="E30" s="63"/>
      <c r="F30" s="10">
        <f>ROUND((F28+F29),2)</f>
        <v>0</v>
      </c>
    </row>
    <row r="31" spans="1:11" ht="15.75">
      <c r="A31" s="61"/>
      <c r="B31" s="61"/>
      <c r="C31" s="61"/>
      <c r="D31" s="61"/>
      <c r="E31" s="61"/>
      <c r="F31" s="61"/>
    </row>
    <row r="32" spans="1:11" ht="36.75" customHeight="1">
      <c r="A32" s="58" t="s">
        <v>130</v>
      </c>
      <c r="B32" s="59"/>
      <c r="C32" s="59"/>
      <c r="D32" s="59"/>
      <c r="E32" s="59"/>
      <c r="F32" s="60"/>
    </row>
    <row r="33" spans="1:11" ht="30">
      <c r="A33" s="7">
        <v>20</v>
      </c>
      <c r="B33" s="5" t="s">
        <v>9</v>
      </c>
      <c r="C33" s="7" t="s">
        <v>10</v>
      </c>
      <c r="D33" s="7">
        <v>12</v>
      </c>
      <c r="E33" s="39">
        <v>0</v>
      </c>
      <c r="F33" s="9">
        <f>ROUND((D33*E33),2)</f>
        <v>0</v>
      </c>
    </row>
    <row r="34" spans="1:11" ht="22.5" customHeight="1">
      <c r="A34" s="7">
        <v>21</v>
      </c>
      <c r="B34" s="5" t="s">
        <v>30</v>
      </c>
      <c r="C34" s="7" t="s">
        <v>18</v>
      </c>
      <c r="D34" s="7">
        <v>20</v>
      </c>
      <c r="E34" s="39">
        <v>0</v>
      </c>
      <c r="F34" s="9">
        <f>ROUND((D34*E34),2)</f>
        <v>0</v>
      </c>
      <c r="I34" s="53"/>
      <c r="J34" s="50"/>
      <c r="K34" s="48"/>
    </row>
    <row r="35" spans="1:11" ht="30">
      <c r="A35" s="7">
        <v>22</v>
      </c>
      <c r="B35" s="5" t="s">
        <v>11</v>
      </c>
      <c r="C35" s="7" t="s">
        <v>10</v>
      </c>
      <c r="D35" s="7">
        <v>12</v>
      </c>
      <c r="E35" s="39">
        <v>0</v>
      </c>
      <c r="F35" s="9">
        <f>ROUND((D35*E35),2)</f>
        <v>0</v>
      </c>
      <c r="I35" s="53"/>
      <c r="J35" s="50"/>
      <c r="K35" s="48"/>
    </row>
    <row r="36" spans="1:11" ht="24.75" customHeight="1">
      <c r="A36" s="7">
        <v>23</v>
      </c>
      <c r="B36" s="5" t="s">
        <v>17</v>
      </c>
      <c r="C36" s="7" t="s">
        <v>8</v>
      </c>
      <c r="D36" s="7">
        <v>12</v>
      </c>
      <c r="E36" s="39">
        <v>0</v>
      </c>
      <c r="F36" s="9">
        <f>ROUND((D36*E36),2)</f>
        <v>0</v>
      </c>
      <c r="I36" s="53"/>
      <c r="J36" s="50"/>
      <c r="K36" s="48"/>
    </row>
    <row r="37" spans="1:11" ht="22.5" customHeight="1">
      <c r="A37" s="6"/>
      <c r="B37" s="2"/>
      <c r="C37" s="6"/>
      <c r="D37" s="62" t="s">
        <v>12</v>
      </c>
      <c r="E37" s="63"/>
      <c r="F37" s="10">
        <f>ROUND(SUM(F33:F36),2)</f>
        <v>0</v>
      </c>
      <c r="I37" s="53"/>
      <c r="J37" s="50"/>
      <c r="K37" s="48"/>
    </row>
    <row r="38" spans="1:11" ht="22.5" customHeight="1">
      <c r="A38" s="6"/>
      <c r="B38" s="2"/>
      <c r="C38" s="6"/>
      <c r="D38" s="6"/>
      <c r="E38" s="11" t="s">
        <v>13</v>
      </c>
      <c r="F38" s="9">
        <f>ROUND((F37*0.24),2)</f>
        <v>0</v>
      </c>
    </row>
    <row r="39" spans="1:11" ht="22.5" customHeight="1">
      <c r="A39" s="6"/>
      <c r="B39" s="2"/>
      <c r="C39" s="6"/>
      <c r="D39" s="62" t="s">
        <v>47</v>
      </c>
      <c r="E39" s="63"/>
      <c r="F39" s="10">
        <f>ROUND((F37+F38),2)</f>
        <v>0</v>
      </c>
    </row>
    <row r="40" spans="1:11" ht="15.75">
      <c r="A40" s="61"/>
      <c r="B40" s="61"/>
      <c r="C40" s="61"/>
      <c r="D40" s="61"/>
      <c r="E40" s="61"/>
      <c r="F40" s="61"/>
    </row>
    <row r="41" spans="1:11" ht="38.25" customHeight="1">
      <c r="A41" s="58" t="s">
        <v>131</v>
      </c>
      <c r="B41" s="59"/>
      <c r="C41" s="59"/>
      <c r="D41" s="59"/>
      <c r="E41" s="59"/>
      <c r="F41" s="60"/>
    </row>
    <row r="42" spans="1:11" ht="30">
      <c r="A42" s="7">
        <v>24</v>
      </c>
      <c r="B42" s="5" t="s">
        <v>9</v>
      </c>
      <c r="C42" s="7" t="s">
        <v>10</v>
      </c>
      <c r="D42" s="7">
        <v>230</v>
      </c>
      <c r="E42" s="9">
        <v>0</v>
      </c>
      <c r="F42" s="9">
        <f>ROUND((D42*E42),2)</f>
        <v>0</v>
      </c>
    </row>
    <row r="43" spans="1:11" ht="24.75" customHeight="1">
      <c r="A43" s="7">
        <v>25</v>
      </c>
      <c r="B43" s="5" t="s">
        <v>30</v>
      </c>
      <c r="C43" s="7" t="s">
        <v>18</v>
      </c>
      <c r="D43" s="7">
        <v>160</v>
      </c>
      <c r="E43" s="9">
        <v>0</v>
      </c>
      <c r="F43" s="9">
        <f>ROUND((D43*E43),2)</f>
        <v>0</v>
      </c>
      <c r="I43" s="53"/>
      <c r="J43" s="50"/>
      <c r="K43" s="48"/>
    </row>
    <row r="44" spans="1:11" ht="30">
      <c r="A44" s="7">
        <v>26</v>
      </c>
      <c r="B44" s="5" t="s">
        <v>11</v>
      </c>
      <c r="C44" s="7" t="s">
        <v>10</v>
      </c>
      <c r="D44" s="7">
        <v>230</v>
      </c>
      <c r="E44" s="9">
        <v>0</v>
      </c>
      <c r="F44" s="9">
        <f>ROUND((D44*E44),2)</f>
        <v>0</v>
      </c>
      <c r="I44" s="53"/>
      <c r="J44" s="50"/>
      <c r="K44" s="48"/>
    </row>
    <row r="45" spans="1:11" ht="20.100000000000001" customHeight="1">
      <c r="A45" s="7">
        <v>27</v>
      </c>
      <c r="B45" s="5" t="s">
        <v>15</v>
      </c>
      <c r="C45" s="7" t="s">
        <v>16</v>
      </c>
      <c r="D45" s="7">
        <v>720</v>
      </c>
      <c r="E45" s="9">
        <v>0</v>
      </c>
      <c r="F45" s="9">
        <f>ROUND((D45*E45),2)</f>
        <v>0</v>
      </c>
      <c r="I45" s="53"/>
      <c r="J45" s="50"/>
      <c r="K45" s="48"/>
    </row>
    <row r="46" spans="1:11">
      <c r="A46" s="7">
        <v>28</v>
      </c>
      <c r="B46" s="5" t="s">
        <v>14</v>
      </c>
      <c r="C46" s="7" t="s">
        <v>18</v>
      </c>
      <c r="D46" s="7">
        <v>72</v>
      </c>
      <c r="E46" s="9">
        <v>0</v>
      </c>
      <c r="F46" s="9">
        <f>ROUND((D46*E46),2)</f>
        <v>0</v>
      </c>
      <c r="I46" s="53"/>
      <c r="J46" s="50"/>
      <c r="K46" s="48"/>
    </row>
    <row r="47" spans="1:11" ht="22.5" customHeight="1">
      <c r="A47" s="6"/>
      <c r="B47" s="2"/>
      <c r="C47" s="6"/>
      <c r="D47" s="62" t="s">
        <v>12</v>
      </c>
      <c r="E47" s="63"/>
      <c r="F47" s="10">
        <f>ROUND(SUM(F42:F46),2)</f>
        <v>0</v>
      </c>
    </row>
    <row r="48" spans="1:11" ht="22.5" customHeight="1">
      <c r="A48" s="6"/>
      <c r="B48" s="2"/>
      <c r="C48" s="6"/>
      <c r="D48" s="6"/>
      <c r="E48" s="11" t="s">
        <v>13</v>
      </c>
      <c r="F48" s="9">
        <f>ROUND((F47*0.24),2)</f>
        <v>0</v>
      </c>
    </row>
    <row r="49" spans="1:11" ht="22.5" customHeight="1">
      <c r="A49" s="6"/>
      <c r="B49" s="2"/>
      <c r="C49" s="6"/>
      <c r="D49" s="62" t="s">
        <v>48</v>
      </c>
      <c r="E49" s="63"/>
      <c r="F49" s="10">
        <f>ROUND((F47+F48),2)</f>
        <v>0</v>
      </c>
    </row>
    <row r="50" spans="1:11" ht="15.75">
      <c r="A50" s="61"/>
      <c r="B50" s="61"/>
      <c r="C50" s="61"/>
      <c r="D50" s="61"/>
      <c r="E50" s="61"/>
      <c r="F50" s="61"/>
    </row>
    <row r="51" spans="1:11" ht="23.25" customHeight="1">
      <c r="A51" s="58" t="s">
        <v>132</v>
      </c>
      <c r="B51" s="59"/>
      <c r="C51" s="59"/>
      <c r="D51" s="59"/>
      <c r="E51" s="59"/>
      <c r="F51" s="60"/>
    </row>
    <row r="52" spans="1:11" ht="30">
      <c r="A52" s="7">
        <v>29</v>
      </c>
      <c r="B52" s="5" t="s">
        <v>11</v>
      </c>
      <c r="C52" s="7" t="s">
        <v>10</v>
      </c>
      <c r="D52" s="36">
        <v>180</v>
      </c>
      <c r="E52" s="9">
        <v>0</v>
      </c>
      <c r="F52" s="9">
        <f>ROUND((D52*E52),2)</f>
        <v>0</v>
      </c>
    </row>
    <row r="53" spans="1:11">
      <c r="A53" s="7">
        <v>30</v>
      </c>
      <c r="B53" s="5" t="s">
        <v>15</v>
      </c>
      <c r="C53" s="7" t="s">
        <v>22</v>
      </c>
      <c r="D53" s="36">
        <v>540</v>
      </c>
      <c r="E53" s="9">
        <v>0</v>
      </c>
      <c r="F53" s="9">
        <f>ROUND((D53*E53),2)</f>
        <v>0</v>
      </c>
      <c r="I53" s="53"/>
      <c r="J53" s="50"/>
      <c r="K53" s="48"/>
    </row>
    <row r="54" spans="1:11" ht="19.5" customHeight="1">
      <c r="A54" s="7">
        <v>31</v>
      </c>
      <c r="B54" s="5" t="s">
        <v>19</v>
      </c>
      <c r="C54" s="7" t="s">
        <v>20</v>
      </c>
      <c r="D54" s="36">
        <v>1100</v>
      </c>
      <c r="E54" s="9">
        <v>0</v>
      </c>
      <c r="F54" s="9">
        <f>ROUND((D54*E54),2)</f>
        <v>0</v>
      </c>
      <c r="I54" s="53"/>
      <c r="J54" s="50"/>
      <c r="K54" s="48"/>
    </row>
    <row r="55" spans="1:11" ht="30">
      <c r="A55" s="7">
        <v>32</v>
      </c>
      <c r="B55" s="5" t="s">
        <v>21</v>
      </c>
      <c r="C55" s="7" t="s">
        <v>10</v>
      </c>
      <c r="D55" s="36">
        <v>1080</v>
      </c>
      <c r="E55" s="9">
        <v>0</v>
      </c>
      <c r="F55" s="9">
        <f>ROUND((D55*E55),2)</f>
        <v>0</v>
      </c>
      <c r="I55" s="53"/>
      <c r="J55" s="55"/>
      <c r="K55" s="48"/>
    </row>
    <row r="56" spans="1:11" ht="22.5" customHeight="1">
      <c r="A56" s="6"/>
      <c r="B56" s="2"/>
      <c r="C56" s="6"/>
      <c r="D56" s="62" t="s">
        <v>12</v>
      </c>
      <c r="E56" s="63"/>
      <c r="F56" s="10">
        <f>ROUND(SUM(F52:F55),2)</f>
        <v>0</v>
      </c>
      <c r="I56" s="53"/>
      <c r="J56" s="50"/>
      <c r="K56" s="48"/>
    </row>
    <row r="57" spans="1:11" ht="22.5" customHeight="1">
      <c r="A57" s="6"/>
      <c r="B57" s="2"/>
      <c r="C57" s="6"/>
      <c r="D57" s="6"/>
      <c r="E57" s="11" t="s">
        <v>13</v>
      </c>
      <c r="F57" s="9">
        <f>ROUND((F56*0.24),2)</f>
        <v>0</v>
      </c>
    </row>
    <row r="58" spans="1:11" ht="22.5" customHeight="1">
      <c r="A58" s="6"/>
      <c r="B58" s="2"/>
      <c r="C58" s="6"/>
      <c r="D58" s="62" t="s">
        <v>49</v>
      </c>
      <c r="E58" s="63"/>
      <c r="F58" s="10">
        <f>ROUND((F56+F57),2)</f>
        <v>0</v>
      </c>
    </row>
    <row r="59" spans="1:11" ht="15.75">
      <c r="A59" s="64"/>
      <c r="B59" s="65"/>
      <c r="C59" s="65"/>
      <c r="D59" s="65"/>
      <c r="E59" s="65"/>
      <c r="F59" s="66"/>
    </row>
    <row r="60" spans="1:11" ht="37.5" customHeight="1">
      <c r="A60" s="58" t="s">
        <v>133</v>
      </c>
      <c r="B60" s="59"/>
      <c r="C60" s="59"/>
      <c r="D60" s="59"/>
      <c r="E60" s="59"/>
      <c r="F60" s="60"/>
    </row>
    <row r="61" spans="1:11" ht="51" customHeight="1">
      <c r="A61" s="7">
        <v>33</v>
      </c>
      <c r="B61" s="5" t="s">
        <v>23</v>
      </c>
      <c r="C61" s="7" t="s">
        <v>24</v>
      </c>
      <c r="D61" s="36">
        <v>1700</v>
      </c>
      <c r="E61" s="9">
        <v>0</v>
      </c>
      <c r="F61" s="9">
        <f>ROUND((D61*E61),2)</f>
        <v>0</v>
      </c>
      <c r="I61" s="53"/>
      <c r="J61" s="50"/>
      <c r="K61" s="48"/>
    </row>
    <row r="62" spans="1:11" ht="49.5" customHeight="1">
      <c r="A62" s="7">
        <v>34</v>
      </c>
      <c r="B62" s="5" t="s">
        <v>25</v>
      </c>
      <c r="C62" s="7" t="s">
        <v>8</v>
      </c>
      <c r="D62" s="7">
        <v>425</v>
      </c>
      <c r="E62" s="9">
        <v>0</v>
      </c>
      <c r="F62" s="9">
        <f>ROUND((D62*E62),2)</f>
        <v>0</v>
      </c>
      <c r="I62" s="53"/>
      <c r="J62" s="50"/>
      <c r="K62" s="48"/>
    </row>
    <row r="63" spans="1:11" ht="22.5" customHeight="1">
      <c r="A63" s="6"/>
      <c r="B63" s="2"/>
      <c r="C63" s="6"/>
      <c r="D63" s="62" t="s">
        <v>12</v>
      </c>
      <c r="E63" s="63"/>
      <c r="F63" s="10">
        <f>ROUND(SUM(F61:F62),2)</f>
        <v>0</v>
      </c>
      <c r="I63" s="53"/>
      <c r="J63" s="55"/>
      <c r="K63" s="48"/>
    </row>
    <row r="64" spans="1:11" ht="22.5" customHeight="1">
      <c r="A64" s="6"/>
      <c r="B64" s="2"/>
      <c r="C64" s="6"/>
      <c r="D64" s="6"/>
      <c r="E64" s="11" t="s">
        <v>13</v>
      </c>
      <c r="F64" s="9">
        <f>ROUND((F63*0.24),2)</f>
        <v>0</v>
      </c>
      <c r="I64" s="53"/>
      <c r="J64" s="50"/>
      <c r="K64" s="48"/>
    </row>
    <row r="65" spans="1:9" ht="22.5" customHeight="1">
      <c r="A65" s="6"/>
      <c r="B65" s="2"/>
      <c r="C65" s="6"/>
      <c r="D65" s="62" t="s">
        <v>61</v>
      </c>
      <c r="E65" s="63"/>
      <c r="F65" s="10">
        <f>ROUND((F63+F64),2)</f>
        <v>0</v>
      </c>
    </row>
    <row r="66" spans="1:9" ht="15.75">
      <c r="A66" s="67"/>
      <c r="B66" s="67"/>
      <c r="C66" s="67"/>
      <c r="D66" s="67"/>
      <c r="E66" s="67"/>
      <c r="F66" s="67"/>
    </row>
    <row r="67" spans="1:9" ht="34.5" customHeight="1">
      <c r="A67" s="58" t="s">
        <v>134</v>
      </c>
      <c r="B67" s="59"/>
      <c r="C67" s="59"/>
      <c r="D67" s="59"/>
      <c r="E67" s="59"/>
      <c r="F67" s="60"/>
    </row>
    <row r="68" spans="1:9" ht="22.5" customHeight="1">
      <c r="A68" s="58" t="s">
        <v>162</v>
      </c>
      <c r="B68" s="59"/>
      <c r="C68" s="59"/>
      <c r="D68" s="59"/>
      <c r="E68" s="59"/>
      <c r="F68" s="60"/>
    </row>
    <row r="69" spans="1:9" ht="60">
      <c r="A69" s="7">
        <v>35</v>
      </c>
      <c r="B69" s="5" t="s">
        <v>40</v>
      </c>
      <c r="C69" s="7" t="s">
        <v>18</v>
      </c>
      <c r="D69" s="7">
        <v>149</v>
      </c>
      <c r="E69" s="9">
        <v>0</v>
      </c>
      <c r="F69" s="9">
        <f>ROUND((D69*E69),2)</f>
        <v>0</v>
      </c>
    </row>
    <row r="70" spans="1:9" ht="45">
      <c r="A70" s="7">
        <v>36</v>
      </c>
      <c r="B70" s="5" t="s">
        <v>41</v>
      </c>
      <c r="C70" s="7" t="s">
        <v>18</v>
      </c>
      <c r="D70" s="7">
        <v>24</v>
      </c>
      <c r="E70" s="9">
        <v>0</v>
      </c>
      <c r="F70" s="9">
        <f>ROUND((D70*E70),2)</f>
        <v>0</v>
      </c>
    </row>
    <row r="71" spans="1:9" ht="22.5" customHeight="1">
      <c r="A71" s="7"/>
      <c r="B71" s="2"/>
      <c r="C71" s="6"/>
      <c r="D71" s="62" t="s">
        <v>12</v>
      </c>
      <c r="E71" s="63"/>
      <c r="F71" s="10">
        <f>ROUND((F69+F70),2)</f>
        <v>0</v>
      </c>
      <c r="I71" s="55"/>
    </row>
    <row r="72" spans="1:9" ht="22.5" customHeight="1">
      <c r="A72" s="7"/>
      <c r="B72" s="2"/>
      <c r="C72" s="6"/>
      <c r="D72" s="6"/>
      <c r="E72" s="11" t="s">
        <v>13</v>
      </c>
      <c r="F72" s="9">
        <f>ROUND((F71*0.24),2)</f>
        <v>0</v>
      </c>
    </row>
    <row r="73" spans="1:9" ht="22.5" customHeight="1">
      <c r="A73" s="7"/>
      <c r="B73" s="2"/>
      <c r="C73" s="6"/>
      <c r="D73" s="62" t="s">
        <v>79</v>
      </c>
      <c r="E73" s="63"/>
      <c r="F73" s="10">
        <f>ROUND((F71+F72),2)</f>
        <v>0</v>
      </c>
    </row>
    <row r="74" spans="1:9" ht="22.5" customHeight="1">
      <c r="A74" s="58" t="s">
        <v>163</v>
      </c>
      <c r="B74" s="59"/>
      <c r="C74" s="59"/>
      <c r="D74" s="59"/>
      <c r="E74" s="59"/>
      <c r="F74" s="60"/>
    </row>
    <row r="75" spans="1:9" ht="60">
      <c r="A75" s="7">
        <v>37</v>
      </c>
      <c r="B75" s="5" t="s">
        <v>78</v>
      </c>
      <c r="C75" s="7" t="s">
        <v>18</v>
      </c>
      <c r="D75" s="7">
        <v>50</v>
      </c>
      <c r="E75" s="9">
        <v>0</v>
      </c>
      <c r="F75" s="9">
        <f>ROUND((D75*E75),2)</f>
        <v>0</v>
      </c>
    </row>
    <row r="76" spans="1:9" ht="22.5" customHeight="1">
      <c r="A76" s="7"/>
      <c r="B76" s="5"/>
      <c r="C76" s="7"/>
      <c r="D76" s="62" t="s">
        <v>12</v>
      </c>
      <c r="E76" s="63"/>
      <c r="F76" s="10">
        <f>F75</f>
        <v>0</v>
      </c>
    </row>
    <row r="77" spans="1:9" ht="22.5" customHeight="1">
      <c r="A77" s="7"/>
      <c r="B77" s="5"/>
      <c r="C77" s="7"/>
      <c r="D77" s="6"/>
      <c r="E77" s="11" t="s">
        <v>13</v>
      </c>
      <c r="F77" s="9">
        <f>ROUND((F76*0.24),2)</f>
        <v>0</v>
      </c>
    </row>
    <row r="78" spans="1:9" ht="22.5" customHeight="1">
      <c r="A78" s="7"/>
      <c r="B78" s="5"/>
      <c r="C78" s="7"/>
      <c r="D78" s="62" t="s">
        <v>80</v>
      </c>
      <c r="E78" s="63"/>
      <c r="F78" s="10">
        <f>ROUND((F76+F77),2)</f>
        <v>0</v>
      </c>
    </row>
    <row r="79" spans="1:9" ht="22.5" customHeight="1">
      <c r="A79" s="58" t="s">
        <v>164</v>
      </c>
      <c r="B79" s="59"/>
      <c r="C79" s="59"/>
      <c r="D79" s="59"/>
      <c r="E79" s="59"/>
      <c r="F79" s="60"/>
    </row>
    <row r="80" spans="1:9" ht="45">
      <c r="A80" s="7">
        <v>38</v>
      </c>
      <c r="B80" s="5" t="s">
        <v>81</v>
      </c>
      <c r="C80" s="7" t="s">
        <v>18</v>
      </c>
      <c r="D80" s="7">
        <v>58</v>
      </c>
      <c r="E80" s="9">
        <v>0</v>
      </c>
      <c r="F80" s="9">
        <f>ROUND((D80*E80),2)</f>
        <v>0</v>
      </c>
    </row>
    <row r="81" spans="1:6" ht="22.5" customHeight="1">
      <c r="A81" s="7"/>
      <c r="B81" s="5"/>
      <c r="C81" s="7"/>
      <c r="D81" s="62" t="s">
        <v>12</v>
      </c>
      <c r="E81" s="63"/>
      <c r="F81" s="10">
        <f>F80</f>
        <v>0</v>
      </c>
    </row>
    <row r="82" spans="1:6" ht="22.5" customHeight="1">
      <c r="A82" s="7"/>
      <c r="B82" s="5"/>
      <c r="C82" s="7"/>
      <c r="D82" s="6"/>
      <c r="E82" s="11" t="s">
        <v>13</v>
      </c>
      <c r="F82" s="9">
        <f>ROUND((F81*0.24),2)</f>
        <v>0</v>
      </c>
    </row>
    <row r="83" spans="1:6" ht="22.5" customHeight="1">
      <c r="A83" s="7"/>
      <c r="B83" s="5"/>
      <c r="C83" s="7"/>
      <c r="D83" s="62" t="s">
        <v>82</v>
      </c>
      <c r="E83" s="63"/>
      <c r="F83" s="10">
        <f>ROUND((F81+F82),2)</f>
        <v>0</v>
      </c>
    </row>
    <row r="84" spans="1:6" ht="22.5" customHeight="1">
      <c r="A84" s="58" t="s">
        <v>155</v>
      </c>
      <c r="B84" s="59"/>
      <c r="C84" s="59"/>
      <c r="D84" s="59"/>
      <c r="E84" s="59"/>
      <c r="F84" s="60"/>
    </row>
    <row r="85" spans="1:6" ht="60">
      <c r="A85" s="7">
        <v>39</v>
      </c>
      <c r="B85" s="5" t="s">
        <v>127</v>
      </c>
      <c r="C85" s="7" t="s">
        <v>18</v>
      </c>
      <c r="D85" s="7">
        <v>58</v>
      </c>
      <c r="E85" s="9">
        <v>0</v>
      </c>
      <c r="F85" s="9">
        <f>ROUND((D85*E85),2)</f>
        <v>0</v>
      </c>
    </row>
    <row r="86" spans="1:6" ht="22.5" customHeight="1">
      <c r="A86" s="7"/>
      <c r="B86" s="5"/>
      <c r="C86" s="7"/>
      <c r="D86" s="62" t="s">
        <v>12</v>
      </c>
      <c r="E86" s="63"/>
      <c r="F86" s="10">
        <f>F85</f>
        <v>0</v>
      </c>
    </row>
    <row r="87" spans="1:6" ht="22.5" customHeight="1">
      <c r="A87" s="7"/>
      <c r="B87" s="5"/>
      <c r="C87" s="7"/>
      <c r="D87" s="6"/>
      <c r="E87" s="11" t="s">
        <v>13</v>
      </c>
      <c r="F87" s="9">
        <f>ROUND((F86*0.24),2)</f>
        <v>0</v>
      </c>
    </row>
    <row r="88" spans="1:6" ht="22.5" customHeight="1">
      <c r="A88" s="7"/>
      <c r="B88" s="5"/>
      <c r="C88" s="7"/>
      <c r="D88" s="62" t="s">
        <v>83</v>
      </c>
      <c r="E88" s="63"/>
      <c r="F88" s="10">
        <f>ROUND((F86+F87),2)</f>
        <v>0</v>
      </c>
    </row>
    <row r="89" spans="1:6" ht="22.5" customHeight="1">
      <c r="A89" s="58" t="s">
        <v>156</v>
      </c>
      <c r="B89" s="59"/>
      <c r="C89" s="59"/>
      <c r="D89" s="59"/>
      <c r="E89" s="59"/>
      <c r="F89" s="60"/>
    </row>
    <row r="90" spans="1:6" ht="45">
      <c r="A90" s="7">
        <v>40</v>
      </c>
      <c r="B90" s="5" t="s">
        <v>126</v>
      </c>
      <c r="C90" s="7" t="s">
        <v>18</v>
      </c>
      <c r="D90" s="7">
        <v>58</v>
      </c>
      <c r="E90" s="9">
        <v>0</v>
      </c>
      <c r="F90" s="9">
        <f>ROUND((D90*E90),2)</f>
        <v>0</v>
      </c>
    </row>
    <row r="91" spans="1:6" ht="22.5" customHeight="1">
      <c r="A91" s="7"/>
      <c r="B91" s="5"/>
      <c r="C91" s="7"/>
      <c r="D91" s="62" t="s">
        <v>12</v>
      </c>
      <c r="E91" s="63"/>
      <c r="F91" s="10">
        <f>F90</f>
        <v>0</v>
      </c>
    </row>
    <row r="92" spans="1:6" ht="22.5" customHeight="1">
      <c r="A92" s="7"/>
      <c r="B92" s="5"/>
      <c r="C92" s="7"/>
      <c r="D92" s="6"/>
      <c r="E92" s="11" t="s">
        <v>13</v>
      </c>
      <c r="F92" s="9">
        <f>ROUND((F91*0.24),2)</f>
        <v>0</v>
      </c>
    </row>
    <row r="93" spans="1:6" ht="22.5" customHeight="1">
      <c r="A93" s="7"/>
      <c r="B93" s="5"/>
      <c r="C93" s="7"/>
      <c r="D93" s="62" t="s">
        <v>89</v>
      </c>
      <c r="E93" s="63"/>
      <c r="F93" s="10">
        <f>ROUND((F91+F92),2)</f>
        <v>0</v>
      </c>
    </row>
    <row r="94" spans="1:6" ht="22.5" customHeight="1">
      <c r="A94" s="58" t="s">
        <v>165</v>
      </c>
      <c r="B94" s="59"/>
      <c r="C94" s="59"/>
      <c r="D94" s="59"/>
      <c r="E94" s="59"/>
      <c r="F94" s="60"/>
    </row>
    <row r="95" spans="1:6" ht="45">
      <c r="A95" s="7">
        <v>41</v>
      </c>
      <c r="B95" s="5" t="s">
        <v>123</v>
      </c>
      <c r="C95" s="7" t="s">
        <v>18</v>
      </c>
      <c r="D95" s="7">
        <v>58</v>
      </c>
      <c r="E95" s="9">
        <v>0</v>
      </c>
      <c r="F95" s="10">
        <f>ROUND((D95*E95),2)</f>
        <v>0</v>
      </c>
    </row>
    <row r="96" spans="1:6" ht="22.5" customHeight="1">
      <c r="A96" s="7"/>
      <c r="B96" s="5"/>
      <c r="C96" s="7"/>
      <c r="D96" s="62" t="s">
        <v>12</v>
      </c>
      <c r="E96" s="63"/>
      <c r="F96" s="10">
        <f>F95</f>
        <v>0</v>
      </c>
    </row>
    <row r="97" spans="1:6" ht="22.5" customHeight="1">
      <c r="A97" s="7"/>
      <c r="B97" s="5"/>
      <c r="C97" s="7"/>
      <c r="D97" s="6"/>
      <c r="E97" s="11" t="s">
        <v>13</v>
      </c>
      <c r="F97" s="9">
        <f>ROUND((F96*0.24),2)</f>
        <v>0</v>
      </c>
    </row>
    <row r="98" spans="1:6" ht="22.5" customHeight="1">
      <c r="A98" s="7"/>
      <c r="B98" s="5"/>
      <c r="C98" s="7"/>
      <c r="D98" s="62" t="s">
        <v>90</v>
      </c>
      <c r="E98" s="63"/>
      <c r="F98" s="10">
        <f>ROUND((F96+F97),2)</f>
        <v>0</v>
      </c>
    </row>
    <row r="99" spans="1:6" ht="22.5" customHeight="1">
      <c r="A99" s="58" t="s">
        <v>157</v>
      </c>
      <c r="B99" s="59"/>
      <c r="C99" s="59"/>
      <c r="D99" s="59"/>
      <c r="E99" s="59"/>
      <c r="F99" s="60"/>
    </row>
    <row r="100" spans="1:6" ht="30">
      <c r="A100" s="7">
        <v>42</v>
      </c>
      <c r="B100" s="5" t="s">
        <v>84</v>
      </c>
      <c r="C100" s="7" t="s">
        <v>18</v>
      </c>
      <c r="D100" s="7">
        <v>34</v>
      </c>
      <c r="E100" s="9">
        <v>0</v>
      </c>
      <c r="F100" s="9">
        <f>ROUND((D100*E100),2)</f>
        <v>0</v>
      </c>
    </row>
    <row r="101" spans="1:6" ht="38.25" customHeight="1">
      <c r="A101" s="7">
        <v>43</v>
      </c>
      <c r="B101" s="5" t="s">
        <v>85</v>
      </c>
      <c r="C101" s="7" t="s">
        <v>18</v>
      </c>
      <c r="D101" s="7">
        <v>34</v>
      </c>
      <c r="E101" s="9">
        <v>0</v>
      </c>
      <c r="F101" s="9">
        <f t="shared" ref="F101:F102" si="2">ROUND((D101*E101),2)</f>
        <v>0</v>
      </c>
    </row>
    <row r="102" spans="1:6" ht="30">
      <c r="A102" s="7">
        <v>44</v>
      </c>
      <c r="B102" s="5" t="s">
        <v>125</v>
      </c>
      <c r="C102" s="7" t="s">
        <v>18</v>
      </c>
      <c r="D102" s="7">
        <v>5</v>
      </c>
      <c r="E102" s="9">
        <v>0</v>
      </c>
      <c r="F102" s="9">
        <f t="shared" si="2"/>
        <v>0</v>
      </c>
    </row>
    <row r="103" spans="1:6" ht="22.5" customHeight="1">
      <c r="A103" s="45"/>
      <c r="B103" s="45"/>
      <c r="C103" s="45"/>
      <c r="D103" s="62" t="s">
        <v>12</v>
      </c>
      <c r="E103" s="63"/>
      <c r="F103" s="10">
        <f>ROUND((F100+F101+F102),2)</f>
        <v>0</v>
      </c>
    </row>
    <row r="104" spans="1:6" ht="22.5" customHeight="1">
      <c r="A104" s="45"/>
      <c r="B104" s="45"/>
      <c r="C104" s="45"/>
      <c r="D104" s="6"/>
      <c r="E104" s="11" t="s">
        <v>13</v>
      </c>
      <c r="F104" s="9">
        <f>ROUND((F103*0.24),2)</f>
        <v>0</v>
      </c>
    </row>
    <row r="105" spans="1:6" ht="22.5" customHeight="1">
      <c r="A105" s="45"/>
      <c r="B105" s="45"/>
      <c r="C105" s="45"/>
      <c r="D105" s="62" t="s">
        <v>91</v>
      </c>
      <c r="E105" s="63"/>
      <c r="F105" s="10">
        <f>ROUND((F103+F104),2)</f>
        <v>0</v>
      </c>
    </row>
    <row r="106" spans="1:6" ht="15.75">
      <c r="A106" s="8"/>
      <c r="B106" s="8"/>
      <c r="C106" s="8"/>
      <c r="D106" s="8"/>
      <c r="E106" s="8"/>
      <c r="F106" s="8"/>
    </row>
    <row r="107" spans="1:6" ht="22.5" customHeight="1">
      <c r="A107" s="45"/>
      <c r="B107" s="45"/>
      <c r="C107" s="62" t="s">
        <v>87</v>
      </c>
      <c r="D107" s="68"/>
      <c r="E107" s="63"/>
      <c r="F107" s="10">
        <f>ROUND((F71+F76+F81+F86+F91+F96+F103),2)</f>
        <v>0</v>
      </c>
    </row>
    <row r="108" spans="1:6" ht="22.5" customHeight="1">
      <c r="A108" s="45"/>
      <c r="B108" s="45"/>
      <c r="C108" s="69" t="s">
        <v>86</v>
      </c>
      <c r="D108" s="70"/>
      <c r="E108" s="71"/>
      <c r="F108" s="9">
        <f>ROUND((F72+F77+F82+F87+F92+F97+F104),2)</f>
        <v>0</v>
      </c>
    </row>
    <row r="109" spans="1:6" ht="22.5" customHeight="1">
      <c r="A109" s="45"/>
      <c r="B109" s="45"/>
      <c r="C109" s="62" t="s">
        <v>88</v>
      </c>
      <c r="D109" s="68"/>
      <c r="E109" s="63"/>
      <c r="F109" s="10">
        <f>ROUND((F73+F78+F83+F88+F93+F98+F105),2)</f>
        <v>0</v>
      </c>
    </row>
    <row r="110" spans="1:6" ht="15.75">
      <c r="A110" s="8"/>
      <c r="B110" s="8"/>
      <c r="C110" s="8"/>
      <c r="D110" s="8"/>
      <c r="E110" s="8"/>
      <c r="F110" s="8"/>
    </row>
    <row r="111" spans="1:6" ht="50.25" customHeight="1">
      <c r="A111" s="58" t="s">
        <v>135</v>
      </c>
      <c r="B111" s="59"/>
      <c r="C111" s="59"/>
      <c r="D111" s="59"/>
      <c r="E111" s="59"/>
      <c r="F111" s="60"/>
    </row>
    <row r="112" spans="1:6" ht="24" customHeight="1">
      <c r="A112" s="58" t="s">
        <v>42</v>
      </c>
      <c r="B112" s="59"/>
      <c r="C112" s="59"/>
      <c r="D112" s="59"/>
      <c r="E112" s="59"/>
      <c r="F112" s="60"/>
    </row>
    <row r="113" spans="1:6" ht="45">
      <c r="A113" s="7">
        <v>45</v>
      </c>
      <c r="B113" s="5" t="s">
        <v>26</v>
      </c>
      <c r="C113" s="7" t="s">
        <v>20</v>
      </c>
      <c r="D113" s="7">
        <v>2500</v>
      </c>
      <c r="E113" s="9">
        <v>0</v>
      </c>
      <c r="F113" s="9">
        <f>ROUND((D113*E113),2)</f>
        <v>0</v>
      </c>
    </row>
    <row r="114" spans="1:6" ht="22.5" customHeight="1">
      <c r="A114" s="6"/>
      <c r="B114" s="1"/>
      <c r="C114" s="6"/>
      <c r="D114" s="62" t="s">
        <v>12</v>
      </c>
      <c r="E114" s="63"/>
      <c r="F114" s="10">
        <f>F113+0</f>
        <v>0</v>
      </c>
    </row>
    <row r="115" spans="1:6" ht="22.5" customHeight="1">
      <c r="A115" s="6"/>
      <c r="B115" s="1"/>
      <c r="C115" s="6"/>
      <c r="D115" s="6"/>
      <c r="E115" s="11" t="s">
        <v>13</v>
      </c>
      <c r="F115" s="9">
        <f>ROUND((F114*0.24),2)</f>
        <v>0</v>
      </c>
    </row>
    <row r="116" spans="1:6" ht="22.5" customHeight="1">
      <c r="A116" s="6"/>
      <c r="B116" s="1"/>
      <c r="C116" s="6"/>
      <c r="D116" s="62" t="s">
        <v>55</v>
      </c>
      <c r="E116" s="63"/>
      <c r="F116" s="10">
        <f>ROUND((F114+F115),2)</f>
        <v>0</v>
      </c>
    </row>
    <row r="117" spans="1:6" ht="24" customHeight="1">
      <c r="A117" s="58" t="s">
        <v>43</v>
      </c>
      <c r="B117" s="59"/>
      <c r="C117" s="59"/>
      <c r="D117" s="59"/>
      <c r="E117" s="59"/>
      <c r="F117" s="60"/>
    </row>
    <row r="118" spans="1:6" ht="30">
      <c r="A118" s="7">
        <v>46</v>
      </c>
      <c r="B118" s="5" t="s">
        <v>27</v>
      </c>
      <c r="C118" s="7" t="s">
        <v>20</v>
      </c>
      <c r="D118" s="7">
        <v>2500</v>
      </c>
      <c r="E118" s="9">
        <v>0</v>
      </c>
      <c r="F118" s="9">
        <f>ROUND((D118*E118),2)</f>
        <v>0</v>
      </c>
    </row>
    <row r="119" spans="1:6" ht="22.5" customHeight="1">
      <c r="A119" s="6"/>
      <c r="B119" s="2"/>
      <c r="C119" s="6"/>
      <c r="D119" s="62" t="s">
        <v>12</v>
      </c>
      <c r="E119" s="63"/>
      <c r="F119" s="10">
        <f>F118+0</f>
        <v>0</v>
      </c>
    </row>
    <row r="120" spans="1:6" ht="22.5" customHeight="1">
      <c r="A120" s="6"/>
      <c r="B120" s="2"/>
      <c r="C120" s="6"/>
      <c r="D120" s="6"/>
      <c r="E120" s="11" t="s">
        <v>44</v>
      </c>
      <c r="F120" s="9">
        <f>ROUND((F119*0.13),2)</f>
        <v>0</v>
      </c>
    </row>
    <row r="121" spans="1:6" ht="22.5" customHeight="1">
      <c r="A121" s="6"/>
      <c r="B121" s="2"/>
      <c r="C121" s="6"/>
      <c r="D121" s="62" t="s">
        <v>54</v>
      </c>
      <c r="E121" s="63"/>
      <c r="F121" s="10">
        <f>ROUND((F119+F120),2)</f>
        <v>0</v>
      </c>
    </row>
    <row r="122" spans="1:6" ht="17.25" customHeight="1">
      <c r="A122" s="46"/>
      <c r="B122" s="17"/>
      <c r="C122" s="47"/>
      <c r="D122" s="19"/>
      <c r="E122" s="18"/>
      <c r="F122" s="10"/>
    </row>
    <row r="123" spans="1:6" ht="22.5" customHeight="1">
      <c r="A123" s="62" t="s">
        <v>92</v>
      </c>
      <c r="B123" s="68"/>
      <c r="C123" s="68"/>
      <c r="D123" s="68"/>
      <c r="E123" s="63"/>
      <c r="F123" s="10">
        <f>ROUND((F114+F119),2)</f>
        <v>0</v>
      </c>
    </row>
    <row r="124" spans="1:6" ht="22.5" customHeight="1">
      <c r="A124" s="69" t="s">
        <v>93</v>
      </c>
      <c r="B124" s="70"/>
      <c r="C124" s="70"/>
      <c r="D124" s="70"/>
      <c r="E124" s="71"/>
      <c r="F124" s="9">
        <f>ROUND((F115+F120),2)</f>
        <v>0</v>
      </c>
    </row>
    <row r="125" spans="1:6" ht="22.5" customHeight="1">
      <c r="A125" s="62" t="s">
        <v>94</v>
      </c>
      <c r="B125" s="68"/>
      <c r="C125" s="68"/>
      <c r="D125" s="68"/>
      <c r="E125" s="63"/>
      <c r="F125" s="10">
        <f>ROUND((F116+F121),2)</f>
        <v>0</v>
      </c>
    </row>
    <row r="126" spans="1:6" ht="15.75">
      <c r="A126" s="61"/>
      <c r="B126" s="61"/>
      <c r="C126" s="61"/>
      <c r="D126" s="61"/>
      <c r="E126" s="61"/>
      <c r="F126" s="61"/>
    </row>
    <row r="127" spans="1:6" ht="36.75" customHeight="1">
      <c r="A127" s="58" t="s">
        <v>136</v>
      </c>
      <c r="B127" s="59"/>
      <c r="C127" s="59"/>
      <c r="D127" s="59"/>
      <c r="E127" s="59"/>
      <c r="F127" s="60"/>
    </row>
    <row r="128" spans="1:6" ht="30">
      <c r="A128" s="7">
        <v>47</v>
      </c>
      <c r="B128" s="5" t="s">
        <v>28</v>
      </c>
      <c r="C128" s="7" t="s">
        <v>10</v>
      </c>
      <c r="D128" s="7">
        <v>100</v>
      </c>
      <c r="E128" s="9">
        <v>0</v>
      </c>
      <c r="F128" s="9">
        <f>ROUND((D128*E128),2)</f>
        <v>0</v>
      </c>
    </row>
    <row r="129" spans="1:6" ht="25.5" customHeight="1">
      <c r="A129" s="7">
        <v>48</v>
      </c>
      <c r="B129" s="5" t="s">
        <v>30</v>
      </c>
      <c r="C129" s="7" t="s">
        <v>18</v>
      </c>
      <c r="D129" s="7">
        <v>20</v>
      </c>
      <c r="E129" s="9">
        <v>0</v>
      </c>
      <c r="F129" s="9">
        <f>ROUND((D129*E129),2)</f>
        <v>0</v>
      </c>
    </row>
    <row r="130" spans="1:6" ht="21" customHeight="1">
      <c r="A130" s="7">
        <v>49</v>
      </c>
      <c r="B130" s="5" t="s">
        <v>15</v>
      </c>
      <c r="C130" s="7" t="s">
        <v>22</v>
      </c>
      <c r="D130" s="7">
        <v>450</v>
      </c>
      <c r="E130" s="9">
        <v>0</v>
      </c>
      <c r="F130" s="9">
        <f>ROUND((D130*E130),2)</f>
        <v>0</v>
      </c>
    </row>
    <row r="131" spans="1:6" ht="21" customHeight="1">
      <c r="A131" s="7">
        <v>50</v>
      </c>
      <c r="B131" s="5" t="s">
        <v>29</v>
      </c>
      <c r="C131" s="7" t="s">
        <v>18</v>
      </c>
      <c r="D131" s="7">
        <v>20</v>
      </c>
      <c r="E131" s="9">
        <v>0</v>
      </c>
      <c r="F131" s="9">
        <f>ROUND((D131*E131),2)</f>
        <v>0</v>
      </c>
    </row>
    <row r="132" spans="1:6" ht="21" customHeight="1">
      <c r="A132" s="7">
        <v>51</v>
      </c>
      <c r="B132" s="5" t="s">
        <v>69</v>
      </c>
      <c r="C132" s="7" t="s">
        <v>10</v>
      </c>
      <c r="D132" s="7">
        <v>100</v>
      </c>
      <c r="E132" s="9">
        <v>0</v>
      </c>
      <c r="F132" s="9">
        <f>ROUND((D132*E132),2)</f>
        <v>0</v>
      </c>
    </row>
    <row r="133" spans="1:6" ht="22.5" customHeight="1">
      <c r="A133" s="6"/>
      <c r="B133" s="2"/>
      <c r="C133" s="6"/>
      <c r="D133" s="62" t="s">
        <v>12</v>
      </c>
      <c r="E133" s="63"/>
      <c r="F133" s="10">
        <f>ROUND(SUM(F128:F132),2)</f>
        <v>0</v>
      </c>
    </row>
    <row r="134" spans="1:6" ht="22.5" customHeight="1">
      <c r="A134" s="6"/>
      <c r="B134" s="2"/>
      <c r="C134" s="6"/>
      <c r="D134" s="6"/>
      <c r="E134" s="11" t="s">
        <v>13</v>
      </c>
      <c r="F134" s="9">
        <f>ROUND((F133*0.24),2)</f>
        <v>0</v>
      </c>
    </row>
    <row r="135" spans="1:6" ht="22.5" customHeight="1">
      <c r="A135" s="6"/>
      <c r="B135" s="2"/>
      <c r="C135" s="6"/>
      <c r="D135" s="62" t="s">
        <v>62</v>
      </c>
      <c r="E135" s="63"/>
      <c r="F135" s="10">
        <f>ROUND((F133+F134),2)</f>
        <v>0</v>
      </c>
    </row>
    <row r="136" spans="1:6" ht="15.75">
      <c r="A136" s="61"/>
      <c r="B136" s="61"/>
      <c r="C136" s="61"/>
      <c r="D136" s="61"/>
      <c r="E136" s="61"/>
      <c r="F136" s="61"/>
    </row>
    <row r="137" spans="1:6" ht="32.25" customHeight="1">
      <c r="A137" s="61" t="s">
        <v>137</v>
      </c>
      <c r="B137" s="61"/>
      <c r="C137" s="61"/>
      <c r="D137" s="61"/>
      <c r="E137" s="61"/>
      <c r="F137" s="61"/>
    </row>
    <row r="138" spans="1:6" ht="15.75">
      <c r="A138" s="72" t="s">
        <v>74</v>
      </c>
      <c r="B138" s="73"/>
      <c r="C138" s="73"/>
      <c r="D138" s="73"/>
      <c r="E138" s="73"/>
      <c r="F138" s="74"/>
    </row>
    <row r="139" spans="1:6" ht="30">
      <c r="A139" s="7">
        <v>52</v>
      </c>
      <c r="B139" s="5" t="s">
        <v>28</v>
      </c>
      <c r="C139" s="7" t="s">
        <v>10</v>
      </c>
      <c r="D139" s="7">
        <v>400</v>
      </c>
      <c r="E139" s="9">
        <v>0</v>
      </c>
      <c r="F139" s="9">
        <f t="shared" ref="F139:F152" si="3">ROUND((D139*E139),2)</f>
        <v>0</v>
      </c>
    </row>
    <row r="140" spans="1:6" ht="60">
      <c r="A140" s="7">
        <v>53</v>
      </c>
      <c r="B140" s="5" t="s">
        <v>40</v>
      </c>
      <c r="C140" s="7" t="s">
        <v>18</v>
      </c>
      <c r="D140" s="7">
        <v>10</v>
      </c>
      <c r="E140" s="9">
        <v>0</v>
      </c>
      <c r="F140" s="9">
        <f t="shared" si="3"/>
        <v>0</v>
      </c>
    </row>
    <row r="141" spans="1:6">
      <c r="A141" s="7">
        <v>54</v>
      </c>
      <c r="B141" s="5" t="s">
        <v>30</v>
      </c>
      <c r="C141" s="7" t="s">
        <v>18</v>
      </c>
      <c r="D141" s="7">
        <v>60</v>
      </c>
      <c r="E141" s="9">
        <v>0</v>
      </c>
      <c r="F141" s="9">
        <f t="shared" si="3"/>
        <v>0</v>
      </c>
    </row>
    <row r="142" spans="1:6" ht="45">
      <c r="A142" s="7">
        <v>55</v>
      </c>
      <c r="B142" s="5" t="s">
        <v>124</v>
      </c>
      <c r="C142" s="7" t="s">
        <v>10</v>
      </c>
      <c r="D142" s="7">
        <v>20</v>
      </c>
      <c r="E142" s="9">
        <v>0</v>
      </c>
      <c r="F142" s="9">
        <f t="shared" si="3"/>
        <v>0</v>
      </c>
    </row>
    <row r="143" spans="1:6">
      <c r="A143" s="7">
        <v>56</v>
      </c>
      <c r="B143" s="56" t="s">
        <v>70</v>
      </c>
      <c r="C143" s="7" t="s">
        <v>18</v>
      </c>
      <c r="D143" s="7">
        <v>10</v>
      </c>
      <c r="E143" s="9">
        <v>0</v>
      </c>
      <c r="F143" s="9">
        <f t="shared" si="3"/>
        <v>0</v>
      </c>
    </row>
    <row r="144" spans="1:6" ht="28.5" customHeight="1">
      <c r="A144" s="7">
        <v>57</v>
      </c>
      <c r="B144" s="5" t="s">
        <v>159</v>
      </c>
      <c r="C144" s="7" t="s">
        <v>20</v>
      </c>
      <c r="D144" s="37">
        <v>200</v>
      </c>
      <c r="E144" s="9">
        <v>0</v>
      </c>
      <c r="F144" s="9">
        <f t="shared" si="3"/>
        <v>0</v>
      </c>
    </row>
    <row r="145" spans="1:6" ht="30">
      <c r="A145" s="7">
        <v>58</v>
      </c>
      <c r="B145" s="5" t="s">
        <v>72</v>
      </c>
      <c r="C145" s="7" t="s">
        <v>10</v>
      </c>
      <c r="D145" s="7">
        <v>10</v>
      </c>
      <c r="E145" s="9">
        <v>0</v>
      </c>
      <c r="F145" s="9">
        <f t="shared" si="3"/>
        <v>0</v>
      </c>
    </row>
    <row r="146" spans="1:6" ht="27" customHeight="1">
      <c r="A146" s="7">
        <v>59</v>
      </c>
      <c r="B146" s="5" t="s">
        <v>29</v>
      </c>
      <c r="C146" s="7" t="s">
        <v>18</v>
      </c>
      <c r="D146" s="7">
        <v>40</v>
      </c>
      <c r="E146" s="9">
        <v>0</v>
      </c>
      <c r="F146" s="9">
        <f t="shared" si="3"/>
        <v>0</v>
      </c>
    </row>
    <row r="147" spans="1:6" ht="27" customHeight="1">
      <c r="A147" s="7">
        <v>60</v>
      </c>
      <c r="B147" s="5" t="s">
        <v>71</v>
      </c>
      <c r="C147" s="7" t="s">
        <v>18</v>
      </c>
      <c r="D147" s="7">
        <v>10</v>
      </c>
      <c r="E147" s="9">
        <v>0</v>
      </c>
      <c r="F147" s="9">
        <f t="shared" si="3"/>
        <v>0</v>
      </c>
    </row>
    <row r="148" spans="1:6" ht="24.75" customHeight="1">
      <c r="A148" s="7">
        <v>61</v>
      </c>
      <c r="B148" s="5" t="s">
        <v>160</v>
      </c>
      <c r="C148" s="7" t="s">
        <v>20</v>
      </c>
      <c r="D148" s="37">
        <v>200</v>
      </c>
      <c r="E148" s="9">
        <v>0</v>
      </c>
      <c r="F148" s="9">
        <f t="shared" si="3"/>
        <v>0</v>
      </c>
    </row>
    <row r="149" spans="1:6" ht="21.75" customHeight="1">
      <c r="A149" s="7">
        <v>62</v>
      </c>
      <c r="B149" s="5" t="s">
        <v>158</v>
      </c>
      <c r="C149" s="7" t="s">
        <v>18</v>
      </c>
      <c r="D149" s="7">
        <v>15</v>
      </c>
      <c r="E149" s="9">
        <v>0</v>
      </c>
      <c r="F149" s="9">
        <f t="shared" si="3"/>
        <v>0</v>
      </c>
    </row>
    <row r="150" spans="1:6" ht="24.75" customHeight="1">
      <c r="A150" s="7">
        <v>63</v>
      </c>
      <c r="B150" s="5" t="s">
        <v>161</v>
      </c>
      <c r="C150" s="7" t="s">
        <v>18</v>
      </c>
      <c r="D150" s="7">
        <v>40</v>
      </c>
      <c r="E150" s="9">
        <v>0</v>
      </c>
      <c r="F150" s="9">
        <f t="shared" si="3"/>
        <v>0</v>
      </c>
    </row>
    <row r="151" spans="1:6" ht="30">
      <c r="A151" s="7">
        <v>64</v>
      </c>
      <c r="B151" s="5" t="s">
        <v>73</v>
      </c>
      <c r="C151" s="7" t="s">
        <v>10</v>
      </c>
      <c r="D151" s="7">
        <v>20</v>
      </c>
      <c r="E151" s="9">
        <v>0</v>
      </c>
      <c r="F151" s="9">
        <f t="shared" si="3"/>
        <v>0</v>
      </c>
    </row>
    <row r="152" spans="1:6" ht="37.5" customHeight="1">
      <c r="A152" s="7">
        <v>65</v>
      </c>
      <c r="B152" s="5" t="s">
        <v>153</v>
      </c>
      <c r="C152" s="7" t="s">
        <v>10</v>
      </c>
      <c r="D152" s="7">
        <v>100</v>
      </c>
      <c r="E152" s="9">
        <v>0</v>
      </c>
      <c r="F152" s="9">
        <f t="shared" si="3"/>
        <v>0</v>
      </c>
    </row>
    <row r="153" spans="1:6" ht="22.5" customHeight="1">
      <c r="A153" s="6"/>
      <c r="B153" s="2"/>
      <c r="C153" s="6"/>
      <c r="D153" s="62" t="s">
        <v>12</v>
      </c>
      <c r="E153" s="63"/>
      <c r="F153" s="10">
        <f>ROUND(SUM(F139:F152),2)</f>
        <v>0</v>
      </c>
    </row>
    <row r="154" spans="1:6" ht="22.5" customHeight="1">
      <c r="A154" s="6"/>
      <c r="B154" s="2"/>
      <c r="C154" s="6"/>
      <c r="D154" s="6"/>
      <c r="E154" s="11" t="s">
        <v>13</v>
      </c>
      <c r="F154" s="9">
        <f>ROUND((F153*0.24),2)</f>
        <v>0</v>
      </c>
    </row>
    <row r="155" spans="1:6" ht="22.5" customHeight="1">
      <c r="A155" s="6"/>
      <c r="B155" s="2"/>
      <c r="C155" s="6"/>
      <c r="D155" s="62" t="s">
        <v>76</v>
      </c>
      <c r="E155" s="63"/>
      <c r="F155" s="10">
        <f>ROUND((F153*1.24),2)</f>
        <v>0</v>
      </c>
    </row>
    <row r="156" spans="1:6" ht="22.5" customHeight="1">
      <c r="A156" s="13"/>
      <c r="B156" s="14"/>
      <c r="C156" s="13"/>
      <c r="D156" s="15"/>
      <c r="E156" s="15"/>
      <c r="F156" s="16"/>
    </row>
    <row r="157" spans="1:6" ht="22.5" customHeight="1">
      <c r="A157" s="72" t="s">
        <v>75</v>
      </c>
      <c r="B157" s="73"/>
      <c r="C157" s="73"/>
      <c r="D157" s="73"/>
      <c r="E157" s="73"/>
      <c r="F157" s="74"/>
    </row>
    <row r="158" spans="1:6" ht="30.75">
      <c r="A158" s="7">
        <v>66</v>
      </c>
      <c r="B158" s="25" t="s">
        <v>65</v>
      </c>
      <c r="C158" s="7" t="s">
        <v>20</v>
      </c>
      <c r="D158" s="23">
        <v>2500</v>
      </c>
      <c r="E158" s="9">
        <v>0</v>
      </c>
      <c r="F158" s="9">
        <f>ROUND((D158*E158),2)</f>
        <v>0</v>
      </c>
    </row>
    <row r="159" spans="1:6" ht="30.75">
      <c r="A159" s="7">
        <v>67</v>
      </c>
      <c r="B159" s="42" t="s">
        <v>147</v>
      </c>
      <c r="C159" s="7" t="s">
        <v>10</v>
      </c>
      <c r="D159" s="7">
        <v>30</v>
      </c>
      <c r="E159" s="9">
        <v>0</v>
      </c>
      <c r="F159" s="9">
        <f>ROUND((D159*E159),2)</f>
        <v>0</v>
      </c>
    </row>
    <row r="160" spans="1:6" ht="22.5" customHeight="1">
      <c r="A160" s="6"/>
      <c r="B160" s="2"/>
      <c r="C160" s="6"/>
      <c r="D160" s="62" t="s">
        <v>12</v>
      </c>
      <c r="E160" s="63"/>
      <c r="F160" s="10">
        <f>ROUND(SUM(F158:F159),2)</f>
        <v>0</v>
      </c>
    </row>
    <row r="161" spans="1:6" ht="22.5" customHeight="1">
      <c r="A161" s="6"/>
      <c r="B161" s="2"/>
      <c r="C161" s="6"/>
      <c r="D161" s="6"/>
      <c r="E161" s="11" t="s">
        <v>44</v>
      </c>
      <c r="F161" s="9">
        <f>ROUND((F160*0.13),2)</f>
        <v>0</v>
      </c>
    </row>
    <row r="162" spans="1:6" ht="22.5" customHeight="1">
      <c r="A162" s="6"/>
      <c r="B162" s="2"/>
      <c r="C162" s="6"/>
      <c r="D162" s="62" t="s">
        <v>77</v>
      </c>
      <c r="E162" s="63"/>
      <c r="F162" s="10">
        <f>ROUND((F160+F161),2)</f>
        <v>0</v>
      </c>
    </row>
    <row r="163" spans="1:6" ht="22.5" customHeight="1">
      <c r="A163" s="13"/>
      <c r="B163" s="14"/>
      <c r="C163" s="13"/>
      <c r="D163" s="15"/>
      <c r="E163" s="15"/>
      <c r="F163" s="16"/>
    </row>
    <row r="164" spans="1:6" ht="22.5" customHeight="1">
      <c r="A164" s="62" t="s">
        <v>95</v>
      </c>
      <c r="B164" s="68"/>
      <c r="C164" s="68"/>
      <c r="D164" s="68"/>
      <c r="E164" s="63"/>
      <c r="F164" s="10">
        <f>ROUND((F153+F160),2)</f>
        <v>0</v>
      </c>
    </row>
    <row r="165" spans="1:6" ht="22.5" customHeight="1">
      <c r="A165" s="69" t="s">
        <v>96</v>
      </c>
      <c r="B165" s="70"/>
      <c r="C165" s="70"/>
      <c r="D165" s="70"/>
      <c r="E165" s="71"/>
      <c r="F165" s="9">
        <f>ROUND((F154+F161),2)</f>
        <v>0</v>
      </c>
    </row>
    <row r="166" spans="1:6" ht="22.5" customHeight="1">
      <c r="A166" s="62" t="s">
        <v>97</v>
      </c>
      <c r="B166" s="68"/>
      <c r="C166" s="68"/>
      <c r="D166" s="68"/>
      <c r="E166" s="63"/>
      <c r="F166" s="10">
        <f>ROUND((F155+F162),2)</f>
        <v>0</v>
      </c>
    </row>
    <row r="167" spans="1:6" ht="22.5" customHeight="1">
      <c r="A167" s="13"/>
      <c r="B167" s="14"/>
      <c r="C167" s="13"/>
      <c r="D167" s="15"/>
      <c r="E167" s="15"/>
      <c r="F167" s="16"/>
    </row>
    <row r="168" spans="1:6" ht="22.5" customHeight="1">
      <c r="A168" s="13"/>
      <c r="B168" s="14"/>
      <c r="C168" s="13"/>
      <c r="D168" s="15"/>
      <c r="E168" s="15"/>
      <c r="F168" s="16"/>
    </row>
    <row r="169" spans="1:6" ht="37.5" customHeight="1">
      <c r="A169" s="75" t="s">
        <v>138</v>
      </c>
      <c r="B169" s="76"/>
      <c r="C169" s="76"/>
      <c r="D169" s="76"/>
      <c r="E169" s="76"/>
      <c r="F169" s="77"/>
    </row>
    <row r="170" spans="1:6" ht="25.5" customHeight="1">
      <c r="A170" s="75" t="s">
        <v>64</v>
      </c>
      <c r="B170" s="76"/>
      <c r="C170" s="76"/>
      <c r="D170" s="76"/>
      <c r="E170" s="76"/>
      <c r="F170" s="77"/>
    </row>
    <row r="171" spans="1:6" ht="60">
      <c r="A171" s="23">
        <v>68</v>
      </c>
      <c r="B171" s="5" t="s">
        <v>40</v>
      </c>
      <c r="C171" s="24" t="s">
        <v>18</v>
      </c>
      <c r="D171" s="7">
        <v>30</v>
      </c>
      <c r="E171" s="9">
        <v>0</v>
      </c>
      <c r="F171" s="9">
        <f>ROUND((D171*E171),2)</f>
        <v>0</v>
      </c>
    </row>
    <row r="172" spans="1:6" ht="45.75">
      <c r="A172" s="23">
        <v>69</v>
      </c>
      <c r="B172" s="25" t="s">
        <v>41</v>
      </c>
      <c r="C172" s="24" t="s">
        <v>18</v>
      </c>
      <c r="D172" s="7">
        <v>3</v>
      </c>
      <c r="E172" s="9">
        <v>0</v>
      </c>
      <c r="F172" s="9">
        <f t="shared" ref="F172:F174" si="4">ROUND((D172*E172),2)</f>
        <v>0</v>
      </c>
    </row>
    <row r="173" spans="1:6" ht="30.75">
      <c r="A173" s="23">
        <v>70</v>
      </c>
      <c r="B173" s="25" t="s">
        <v>63</v>
      </c>
      <c r="C173" s="24" t="s">
        <v>20</v>
      </c>
      <c r="D173" s="7">
        <v>60</v>
      </c>
      <c r="E173" s="9">
        <v>0</v>
      </c>
      <c r="F173" s="9">
        <f t="shared" si="4"/>
        <v>0</v>
      </c>
    </row>
    <row r="174" spans="1:6" ht="30.75">
      <c r="A174" s="7">
        <v>71</v>
      </c>
      <c r="B174" s="22" t="s">
        <v>153</v>
      </c>
      <c r="C174" s="7" t="s">
        <v>20</v>
      </c>
      <c r="D174" s="7">
        <v>1000</v>
      </c>
      <c r="E174" s="9">
        <v>0</v>
      </c>
      <c r="F174" s="9">
        <f t="shared" si="4"/>
        <v>0</v>
      </c>
    </row>
    <row r="175" spans="1:6" ht="22.5" customHeight="1">
      <c r="A175" s="6"/>
      <c r="B175" s="2"/>
      <c r="C175" s="6"/>
      <c r="D175" s="62" t="s">
        <v>12</v>
      </c>
      <c r="E175" s="63"/>
      <c r="F175" s="10">
        <f>ROUND(SUM(F171:F174),2)</f>
        <v>0</v>
      </c>
    </row>
    <row r="176" spans="1:6" ht="22.5" customHeight="1">
      <c r="A176" s="6"/>
      <c r="B176" s="2"/>
      <c r="C176" s="6"/>
      <c r="D176" s="6"/>
      <c r="E176" s="11" t="s">
        <v>13</v>
      </c>
      <c r="F176" s="9">
        <f>ROUND((F175*0.24),2)</f>
        <v>0</v>
      </c>
    </row>
    <row r="177" spans="1:6" ht="21.75" customHeight="1">
      <c r="A177" s="6"/>
      <c r="B177" s="2"/>
      <c r="C177" s="6"/>
      <c r="D177" s="62" t="s">
        <v>68</v>
      </c>
      <c r="E177" s="63"/>
      <c r="F177" s="10">
        <f>ROUND((F175+F176),2)</f>
        <v>0</v>
      </c>
    </row>
    <row r="178" spans="1:6" ht="21.75" customHeight="1">
      <c r="A178" s="75" t="s">
        <v>66</v>
      </c>
      <c r="B178" s="76"/>
      <c r="C178" s="76"/>
      <c r="D178" s="76"/>
      <c r="E178" s="76"/>
      <c r="F178" s="77"/>
    </row>
    <row r="179" spans="1:6" ht="38.25" customHeight="1">
      <c r="A179" s="7">
        <v>72</v>
      </c>
      <c r="B179" s="22" t="s">
        <v>65</v>
      </c>
      <c r="C179" s="7" t="s">
        <v>20</v>
      </c>
      <c r="D179" s="23">
        <v>2000</v>
      </c>
      <c r="E179" s="9">
        <v>0</v>
      </c>
      <c r="F179" s="9">
        <f>ROUND((D179*E179),2)</f>
        <v>0</v>
      </c>
    </row>
    <row r="180" spans="1:6" ht="21.75" customHeight="1">
      <c r="A180" s="6"/>
      <c r="B180" s="2"/>
      <c r="C180" s="6"/>
      <c r="D180" s="62" t="s">
        <v>12</v>
      </c>
      <c r="E180" s="63"/>
      <c r="F180" s="10">
        <f>F179</f>
        <v>0</v>
      </c>
    </row>
    <row r="181" spans="1:6" ht="22.5" customHeight="1">
      <c r="A181" s="6"/>
      <c r="B181" s="2"/>
      <c r="C181" s="6"/>
      <c r="D181" s="6"/>
      <c r="E181" s="11" t="s">
        <v>44</v>
      </c>
      <c r="F181" s="9">
        <f>ROUND((F180*0.13),2)</f>
        <v>0</v>
      </c>
    </row>
    <row r="182" spans="1:6" ht="22.5" customHeight="1">
      <c r="A182" s="6"/>
      <c r="B182" s="2"/>
      <c r="C182" s="6"/>
      <c r="D182" s="62" t="s">
        <v>67</v>
      </c>
      <c r="E182" s="63"/>
      <c r="F182" s="10">
        <f>ROUND((F180+F181),2)</f>
        <v>0</v>
      </c>
    </row>
    <row r="183" spans="1:6" ht="22.5" customHeight="1">
      <c r="A183" s="13"/>
      <c r="B183" s="14"/>
      <c r="C183" s="13"/>
      <c r="D183" s="15"/>
      <c r="E183" s="15"/>
      <c r="F183" s="16"/>
    </row>
    <row r="184" spans="1:6" ht="22.5" customHeight="1">
      <c r="A184" s="62" t="s">
        <v>98</v>
      </c>
      <c r="B184" s="68"/>
      <c r="C184" s="68"/>
      <c r="D184" s="68"/>
      <c r="E184" s="63"/>
      <c r="F184" s="10">
        <f>ROUND((F175+F180),2)</f>
        <v>0</v>
      </c>
    </row>
    <row r="185" spans="1:6" ht="22.5" customHeight="1">
      <c r="A185" s="62" t="s">
        <v>99</v>
      </c>
      <c r="B185" s="68"/>
      <c r="C185" s="68"/>
      <c r="D185" s="68"/>
      <c r="E185" s="63"/>
      <c r="F185" s="10">
        <f>ROUND((F176+F181),2)</f>
        <v>0</v>
      </c>
    </row>
    <row r="186" spans="1:6" ht="22.5" customHeight="1">
      <c r="A186" s="62" t="s">
        <v>100</v>
      </c>
      <c r="B186" s="68"/>
      <c r="C186" s="68"/>
      <c r="D186" s="68"/>
      <c r="E186" s="63"/>
      <c r="F186" s="10">
        <f>ROUND((F177+F182),2)</f>
        <v>0</v>
      </c>
    </row>
    <row r="187" spans="1:6" ht="22.5" customHeight="1">
      <c r="A187" s="13"/>
      <c r="B187" s="14"/>
      <c r="C187" s="13"/>
      <c r="D187" s="15"/>
      <c r="E187" s="15"/>
      <c r="F187" s="16"/>
    </row>
    <row r="188" spans="1:6" ht="22.5" customHeight="1">
      <c r="A188" s="13"/>
      <c r="B188" s="43" t="s">
        <v>51</v>
      </c>
      <c r="C188" s="78">
        <f>ROUND((F14+F28+F37+F47+F56+F63+F107+F123+F133+F164+F184),2)</f>
        <v>0</v>
      </c>
      <c r="D188" s="78"/>
      <c r="E188" s="15"/>
      <c r="F188" s="16"/>
    </row>
    <row r="189" spans="1:6" ht="22.5" customHeight="1">
      <c r="A189" s="13"/>
      <c r="B189" s="43" t="s">
        <v>52</v>
      </c>
      <c r="C189" s="78">
        <f>ROUND((F15+F29+F38+F48+F57+F64+F108+F124+F134+F165+F185),2)</f>
        <v>0</v>
      </c>
      <c r="D189" s="79" t="e">
        <f>E15+E29+E38+E48+E57+E64+E108+E124+E134+E165+E185</f>
        <v>#VALUE!</v>
      </c>
      <c r="E189" s="27"/>
      <c r="F189" s="16"/>
    </row>
    <row r="190" spans="1:6" ht="22.5" customHeight="1">
      <c r="A190" s="13"/>
      <c r="B190" s="43" t="s">
        <v>53</v>
      </c>
      <c r="C190" s="78">
        <f>ROUND((F16+F30+F39+F49+F58+F65+F109+F125+F135+F166+F186),2)</f>
        <v>0</v>
      </c>
      <c r="D190" s="78"/>
      <c r="F190" s="16"/>
    </row>
    <row r="191" spans="1:6" ht="17.25" customHeight="1">
      <c r="A191" s="13"/>
      <c r="B191" s="15"/>
      <c r="C191" s="28"/>
      <c r="D191" s="28"/>
      <c r="F191" s="16"/>
    </row>
    <row r="192" spans="1:6" ht="22.5" customHeight="1">
      <c r="A192" s="87" t="s">
        <v>166</v>
      </c>
      <c r="B192" s="87"/>
      <c r="C192" s="87"/>
      <c r="D192" s="87"/>
      <c r="E192" s="87"/>
      <c r="F192" s="87"/>
    </row>
    <row r="193" spans="1:10" ht="22.5" customHeight="1">
      <c r="A193" s="87"/>
      <c r="B193" s="87"/>
      <c r="C193" s="87"/>
      <c r="D193" s="87"/>
      <c r="E193" s="87"/>
      <c r="F193" s="87"/>
    </row>
    <row r="194" spans="1:10" ht="9.75" customHeight="1">
      <c r="A194" s="87"/>
      <c r="B194" s="87"/>
      <c r="C194" s="87"/>
      <c r="D194" s="87"/>
      <c r="E194" s="87"/>
      <c r="F194" s="87"/>
    </row>
    <row r="195" spans="1:10" ht="15.75" customHeight="1">
      <c r="A195" s="87"/>
      <c r="B195" s="87"/>
      <c r="C195" s="87"/>
      <c r="D195" s="87"/>
      <c r="E195" s="87"/>
      <c r="F195" s="87"/>
    </row>
    <row r="196" spans="1:10" ht="22.5" customHeight="1">
      <c r="A196" s="13"/>
      <c r="B196" s="15"/>
      <c r="C196" s="28"/>
      <c r="D196" s="89" t="s">
        <v>167</v>
      </c>
      <c r="E196" s="89"/>
      <c r="F196" s="89"/>
    </row>
    <row r="197" spans="1:10" ht="22.5" customHeight="1">
      <c r="A197" s="13"/>
      <c r="B197" s="15"/>
      <c r="C197" s="28"/>
      <c r="D197" s="88"/>
      <c r="F197" s="16"/>
    </row>
    <row r="198" spans="1:10" ht="22.5" customHeight="1">
      <c r="A198" s="13"/>
      <c r="B198" s="15"/>
      <c r="C198" s="28"/>
      <c r="D198" s="89" t="s">
        <v>168</v>
      </c>
      <c r="E198" s="89"/>
      <c r="F198" s="89"/>
    </row>
    <row r="199" spans="1:10" ht="22.5" customHeight="1">
      <c r="A199" s="13"/>
      <c r="B199" s="14"/>
      <c r="C199" s="13"/>
      <c r="D199" s="15"/>
      <c r="E199" s="15"/>
      <c r="F199" s="16"/>
    </row>
    <row r="201" spans="1:10" ht="28.5" customHeight="1">
      <c r="A201" s="81" t="s">
        <v>58</v>
      </c>
      <c r="B201" s="82"/>
      <c r="C201" s="82"/>
      <c r="D201" s="82"/>
      <c r="E201" s="82"/>
      <c r="F201" s="83"/>
    </row>
    <row r="202" spans="1:10" ht="24.75" customHeight="1">
      <c r="A202" s="80" t="s">
        <v>139</v>
      </c>
      <c r="B202" s="80"/>
      <c r="C202" s="80"/>
      <c r="D202" s="80"/>
      <c r="E202" s="80"/>
      <c r="F202" s="80"/>
    </row>
    <row r="203" spans="1:10" s="4" customFormat="1" ht="54.75" customHeight="1">
      <c r="A203" s="12" t="s">
        <v>0</v>
      </c>
      <c r="B203" s="12" t="s">
        <v>1</v>
      </c>
      <c r="C203" s="12" t="s">
        <v>2</v>
      </c>
      <c r="D203" s="12" t="s">
        <v>3</v>
      </c>
      <c r="E203" s="12" t="s">
        <v>31</v>
      </c>
      <c r="F203" s="12" t="s">
        <v>32</v>
      </c>
      <c r="H203" s="54"/>
      <c r="I203" s="52"/>
      <c r="J203" s="49"/>
    </row>
    <row r="204" spans="1:10" ht="90">
      <c r="A204" s="7">
        <v>73</v>
      </c>
      <c r="B204" s="5" t="s">
        <v>33</v>
      </c>
      <c r="C204" s="7" t="s">
        <v>20</v>
      </c>
      <c r="D204" s="7">
        <v>63</v>
      </c>
      <c r="E204" s="9">
        <v>0</v>
      </c>
      <c r="F204" s="9">
        <f>ROUND((D204*E204),2)</f>
        <v>0</v>
      </c>
    </row>
    <row r="205" spans="1:10" ht="75">
      <c r="A205" s="7">
        <v>74</v>
      </c>
      <c r="B205" s="5" t="s">
        <v>34</v>
      </c>
      <c r="C205" s="7" t="s">
        <v>20</v>
      </c>
      <c r="D205" s="7">
        <v>3</v>
      </c>
      <c r="E205" s="9">
        <v>0</v>
      </c>
      <c r="F205" s="9">
        <f>ROUND((D205*E205),2)</f>
        <v>0</v>
      </c>
    </row>
    <row r="206" spans="1:10" ht="22.5" customHeight="1">
      <c r="A206" s="6"/>
      <c r="B206" s="3"/>
      <c r="C206" s="6"/>
      <c r="D206" s="62" t="s">
        <v>12</v>
      </c>
      <c r="E206" s="63"/>
      <c r="F206" s="10">
        <f>SUM(F204:F205)</f>
        <v>0</v>
      </c>
    </row>
    <row r="207" spans="1:10" ht="22.5" customHeight="1">
      <c r="A207" s="6"/>
      <c r="B207" s="3"/>
      <c r="C207" s="6"/>
      <c r="D207" s="6"/>
      <c r="E207" s="11" t="s">
        <v>13</v>
      </c>
      <c r="F207" s="9">
        <f>F206*0.24</f>
        <v>0</v>
      </c>
    </row>
    <row r="208" spans="1:10" ht="22.5" customHeight="1">
      <c r="A208" s="6"/>
      <c r="B208" s="3"/>
      <c r="C208" s="6"/>
      <c r="D208" s="62" t="s">
        <v>45</v>
      </c>
      <c r="E208" s="63"/>
      <c r="F208" s="10">
        <f>F206+F207</f>
        <v>0</v>
      </c>
    </row>
    <row r="210" spans="1:10" ht="36.75" customHeight="1">
      <c r="A210" s="58" t="s">
        <v>140</v>
      </c>
      <c r="B210" s="59"/>
      <c r="C210" s="59"/>
      <c r="D210" s="59"/>
      <c r="E210" s="59"/>
      <c r="F210" s="60"/>
    </row>
    <row r="211" spans="1:10" ht="61.5" customHeight="1">
      <c r="A211" s="12" t="s">
        <v>0</v>
      </c>
      <c r="B211" s="12" t="s">
        <v>1</v>
      </c>
      <c r="C211" s="12" t="s">
        <v>2</v>
      </c>
      <c r="D211" s="12" t="s">
        <v>3</v>
      </c>
      <c r="E211" s="12" t="s">
        <v>31</v>
      </c>
      <c r="F211" s="12" t="s">
        <v>32</v>
      </c>
    </row>
    <row r="212" spans="1:10" ht="90">
      <c r="A212" s="7">
        <v>75</v>
      </c>
      <c r="B212" s="5" t="s">
        <v>33</v>
      </c>
      <c r="C212" s="7" t="s">
        <v>20</v>
      </c>
      <c r="D212" s="7">
        <v>23</v>
      </c>
      <c r="E212" s="9">
        <v>0</v>
      </c>
      <c r="F212" s="9">
        <f>D212*E212</f>
        <v>0</v>
      </c>
    </row>
    <row r="213" spans="1:10" ht="22.5" customHeight="1">
      <c r="A213" s="6"/>
      <c r="B213" s="3"/>
      <c r="C213" s="6"/>
      <c r="D213" s="62" t="s">
        <v>12</v>
      </c>
      <c r="E213" s="63"/>
      <c r="F213" s="10">
        <f>SUM(F212:F212)</f>
        <v>0</v>
      </c>
    </row>
    <row r="214" spans="1:10" ht="22.5" customHeight="1">
      <c r="A214" s="6"/>
      <c r="B214" s="3"/>
      <c r="C214" s="6"/>
      <c r="D214" s="6"/>
      <c r="E214" s="11" t="s">
        <v>13</v>
      </c>
      <c r="F214" s="9">
        <f>F213*0.24</f>
        <v>0</v>
      </c>
    </row>
    <row r="215" spans="1:10" ht="22.5" customHeight="1">
      <c r="A215" s="6"/>
      <c r="B215" s="3"/>
      <c r="C215" s="6"/>
      <c r="D215" s="62" t="s">
        <v>46</v>
      </c>
      <c r="E215" s="63"/>
      <c r="F215" s="10">
        <f>F213+F214</f>
        <v>0</v>
      </c>
    </row>
    <row r="218" spans="1:10" ht="32.25" customHeight="1">
      <c r="A218" s="58" t="s">
        <v>141</v>
      </c>
      <c r="B218" s="59"/>
      <c r="C218" s="59"/>
      <c r="D218" s="59"/>
      <c r="E218" s="59"/>
      <c r="F218" s="60"/>
    </row>
    <row r="219" spans="1:10" s="4" customFormat="1" ht="54.75" customHeight="1">
      <c r="A219" s="12" t="s">
        <v>0</v>
      </c>
      <c r="B219" s="12" t="s">
        <v>1</v>
      </c>
      <c r="C219" s="12" t="s">
        <v>2</v>
      </c>
      <c r="D219" s="12" t="s">
        <v>3</v>
      </c>
      <c r="E219" s="12" t="s">
        <v>31</v>
      </c>
      <c r="F219" s="12" t="s">
        <v>32</v>
      </c>
      <c r="H219" s="54"/>
      <c r="I219" s="52"/>
      <c r="J219" s="49"/>
    </row>
    <row r="220" spans="1:10" ht="90">
      <c r="A220" s="7">
        <v>76</v>
      </c>
      <c r="B220" s="5" t="s">
        <v>33</v>
      </c>
      <c r="C220" s="7" t="s">
        <v>20</v>
      </c>
      <c r="D220" s="7">
        <v>40</v>
      </c>
      <c r="E220" s="9">
        <v>0</v>
      </c>
      <c r="F220" s="9">
        <f>D220*E220</f>
        <v>0</v>
      </c>
    </row>
    <row r="221" spans="1:10" ht="81.75" customHeight="1">
      <c r="A221" s="7">
        <v>77</v>
      </c>
      <c r="B221" s="5" t="s">
        <v>35</v>
      </c>
      <c r="C221" s="7" t="s">
        <v>20</v>
      </c>
      <c r="D221" s="7">
        <v>18</v>
      </c>
      <c r="E221" s="9">
        <v>0</v>
      </c>
      <c r="F221" s="9">
        <f>D221*E221</f>
        <v>0</v>
      </c>
    </row>
    <row r="222" spans="1:10" ht="23.25" customHeight="1">
      <c r="A222" s="6"/>
      <c r="B222" s="3"/>
      <c r="C222" s="6"/>
      <c r="D222" s="62" t="s">
        <v>12</v>
      </c>
      <c r="E222" s="63"/>
      <c r="F222" s="10">
        <f>SUM(F220:F221)</f>
        <v>0</v>
      </c>
    </row>
    <row r="223" spans="1:10" ht="22.5" customHeight="1">
      <c r="A223" s="6"/>
      <c r="B223" s="3"/>
      <c r="C223" s="6"/>
      <c r="D223" s="69" t="s">
        <v>13</v>
      </c>
      <c r="E223" s="71"/>
      <c r="F223" s="9">
        <f>F222*0.24</f>
        <v>0</v>
      </c>
    </row>
    <row r="224" spans="1:10" ht="21.75" customHeight="1">
      <c r="A224" s="6"/>
      <c r="B224" s="3"/>
      <c r="C224" s="6"/>
      <c r="D224" s="62" t="s">
        <v>47</v>
      </c>
      <c r="E224" s="63"/>
      <c r="F224" s="10">
        <f>F222*1.24</f>
        <v>0</v>
      </c>
    </row>
    <row r="226" spans="1:10" ht="36.75" customHeight="1">
      <c r="A226" s="58" t="s">
        <v>142</v>
      </c>
      <c r="B226" s="59"/>
      <c r="C226" s="59"/>
      <c r="D226" s="59"/>
      <c r="E226" s="59"/>
      <c r="F226" s="60"/>
    </row>
    <row r="227" spans="1:10" ht="61.5" customHeight="1">
      <c r="A227" s="12" t="s">
        <v>0</v>
      </c>
      <c r="B227" s="12" t="s">
        <v>1</v>
      </c>
      <c r="C227" s="12" t="s">
        <v>2</v>
      </c>
      <c r="D227" s="12" t="s">
        <v>3</v>
      </c>
      <c r="E227" s="12" t="s">
        <v>31</v>
      </c>
      <c r="F227" s="12" t="s">
        <v>32</v>
      </c>
    </row>
    <row r="228" spans="1:10" ht="90">
      <c r="A228" s="7">
        <v>78</v>
      </c>
      <c r="B228" s="5" t="s">
        <v>33</v>
      </c>
      <c r="C228" s="7" t="s">
        <v>20</v>
      </c>
      <c r="D228" s="7">
        <v>26</v>
      </c>
      <c r="E228" s="9">
        <v>0</v>
      </c>
      <c r="F228" s="9">
        <f>D228*E228</f>
        <v>0</v>
      </c>
    </row>
    <row r="229" spans="1:10" ht="22.5" customHeight="1">
      <c r="A229" s="6"/>
      <c r="B229" s="3"/>
      <c r="C229" s="6"/>
      <c r="D229" s="62" t="s">
        <v>12</v>
      </c>
      <c r="E229" s="63"/>
      <c r="F229" s="10">
        <f>SUM(F228:F228)</f>
        <v>0</v>
      </c>
    </row>
    <row r="230" spans="1:10" ht="22.5" customHeight="1">
      <c r="A230" s="6"/>
      <c r="B230" s="3"/>
      <c r="C230" s="6"/>
      <c r="D230" s="69" t="s">
        <v>13</v>
      </c>
      <c r="E230" s="71"/>
      <c r="F230" s="9">
        <f>F229*0.24</f>
        <v>0</v>
      </c>
    </row>
    <row r="231" spans="1:10" ht="22.5" customHeight="1">
      <c r="A231" s="6"/>
      <c r="B231" s="3"/>
      <c r="C231" s="6"/>
      <c r="D231" s="62" t="s">
        <v>48</v>
      </c>
      <c r="E231" s="63"/>
      <c r="F231" s="10">
        <f>F229+F230</f>
        <v>0</v>
      </c>
    </row>
    <row r="234" spans="1:10" ht="36.75" customHeight="1">
      <c r="A234" s="58" t="s">
        <v>143</v>
      </c>
      <c r="B234" s="59"/>
      <c r="C234" s="59"/>
      <c r="D234" s="59"/>
      <c r="E234" s="59"/>
      <c r="F234" s="60"/>
    </row>
    <row r="235" spans="1:10" s="4" customFormat="1" ht="54.75" customHeight="1">
      <c r="A235" s="12" t="s">
        <v>0</v>
      </c>
      <c r="B235" s="12" t="s">
        <v>1</v>
      </c>
      <c r="C235" s="12" t="s">
        <v>2</v>
      </c>
      <c r="D235" s="12" t="s">
        <v>3</v>
      </c>
      <c r="E235" s="12" t="s">
        <v>31</v>
      </c>
      <c r="F235" s="12" t="s">
        <v>32</v>
      </c>
      <c r="H235" s="54"/>
      <c r="I235" s="52"/>
      <c r="J235" s="49"/>
    </row>
    <row r="236" spans="1:10" ht="90">
      <c r="A236" s="7">
        <v>79</v>
      </c>
      <c r="B236" s="5" t="s">
        <v>33</v>
      </c>
      <c r="C236" s="7" t="s">
        <v>20</v>
      </c>
      <c r="D236" s="7">
        <v>7</v>
      </c>
      <c r="E236" s="9">
        <v>0</v>
      </c>
      <c r="F236" s="9">
        <f>D236*E236</f>
        <v>0</v>
      </c>
    </row>
    <row r="237" spans="1:10" ht="75">
      <c r="A237" s="7">
        <v>80</v>
      </c>
      <c r="B237" s="5" t="s">
        <v>36</v>
      </c>
      <c r="C237" s="7" t="s">
        <v>20</v>
      </c>
      <c r="D237" s="7">
        <v>1</v>
      </c>
      <c r="E237" s="9">
        <v>0</v>
      </c>
      <c r="F237" s="9">
        <f>D237*E237</f>
        <v>0</v>
      </c>
    </row>
    <row r="238" spans="1:10" ht="22.5" customHeight="1">
      <c r="A238" s="6"/>
      <c r="B238" s="3"/>
      <c r="C238" s="6"/>
      <c r="D238" s="62" t="s">
        <v>12</v>
      </c>
      <c r="E238" s="63"/>
      <c r="F238" s="10">
        <f>SUM(F236:F237)</f>
        <v>0</v>
      </c>
    </row>
    <row r="239" spans="1:10" ht="22.5" customHeight="1">
      <c r="A239" s="6"/>
      <c r="B239" s="3"/>
      <c r="C239" s="6"/>
      <c r="D239" s="69" t="s">
        <v>13</v>
      </c>
      <c r="E239" s="71"/>
      <c r="F239" s="9">
        <f>F238*0.24</f>
        <v>0</v>
      </c>
    </row>
    <row r="240" spans="1:10" ht="22.5" customHeight="1">
      <c r="A240" s="6"/>
      <c r="B240" s="3"/>
      <c r="C240" s="6"/>
      <c r="D240" s="62" t="s">
        <v>49</v>
      </c>
      <c r="E240" s="63"/>
      <c r="F240" s="10">
        <f>F238+F239</f>
        <v>0</v>
      </c>
    </row>
    <row r="243" spans="1:6" ht="22.5" customHeight="1">
      <c r="B243" s="84" t="s">
        <v>56</v>
      </c>
      <c r="C243" s="84"/>
      <c r="D243" s="78">
        <f>F206+F213+F222+F229+F238</f>
        <v>0</v>
      </c>
      <c r="E243" s="78"/>
    </row>
    <row r="244" spans="1:6" ht="22.5" customHeight="1">
      <c r="B244" s="84" t="s">
        <v>50</v>
      </c>
      <c r="C244" s="84"/>
      <c r="D244" s="78">
        <f>F207+F214+F223+F230+F239</f>
        <v>0</v>
      </c>
      <c r="E244" s="78"/>
    </row>
    <row r="245" spans="1:6" ht="22.5" customHeight="1">
      <c r="B245" s="84" t="s">
        <v>57</v>
      </c>
      <c r="C245" s="84"/>
      <c r="D245" s="78">
        <f>F208+F215+F224+F231+F240</f>
        <v>0</v>
      </c>
      <c r="E245" s="78"/>
    </row>
    <row r="246" spans="1:6" ht="22.5" customHeight="1">
      <c r="A246" s="87" t="s">
        <v>166</v>
      </c>
      <c r="B246" s="87"/>
      <c r="C246" s="87"/>
      <c r="D246" s="87"/>
      <c r="E246" s="87"/>
      <c r="F246" s="87"/>
    </row>
    <row r="247" spans="1:6" ht="22.5" customHeight="1">
      <c r="A247" s="87"/>
      <c r="B247" s="87"/>
      <c r="C247" s="87"/>
      <c r="D247" s="87"/>
      <c r="E247" s="87"/>
      <c r="F247" s="87"/>
    </row>
    <row r="248" spans="1:6" ht="22.5" customHeight="1">
      <c r="A248" s="87"/>
      <c r="B248" s="87"/>
      <c r="C248" s="87"/>
      <c r="D248" s="87"/>
      <c r="E248" s="87"/>
      <c r="F248" s="87"/>
    </row>
    <row r="249" spans="1:6" ht="22.5" customHeight="1">
      <c r="A249" s="87"/>
      <c r="B249" s="87"/>
      <c r="C249" s="87"/>
      <c r="D249" s="87"/>
      <c r="E249" s="87"/>
      <c r="F249" s="87"/>
    </row>
    <row r="250" spans="1:6" ht="22.5" customHeight="1">
      <c r="A250" s="13"/>
      <c r="B250" s="15"/>
      <c r="C250" s="28"/>
      <c r="D250" s="89" t="s">
        <v>167</v>
      </c>
      <c r="E250" s="89"/>
      <c r="F250" s="89"/>
    </row>
    <row r="251" spans="1:6" ht="22.5" customHeight="1">
      <c r="A251" s="13"/>
      <c r="B251" s="15"/>
      <c r="C251" s="28"/>
      <c r="D251" s="88"/>
      <c r="F251" s="16"/>
    </row>
    <row r="252" spans="1:6" ht="22.5" customHeight="1">
      <c r="A252" s="13"/>
      <c r="B252" s="15"/>
      <c r="C252" s="28"/>
      <c r="D252" s="89" t="s">
        <v>168</v>
      </c>
      <c r="E252" s="89"/>
      <c r="F252" s="89"/>
    </row>
    <row r="253" spans="1:6" ht="22.5" customHeight="1">
      <c r="B253" s="15"/>
      <c r="C253" s="15"/>
      <c r="D253" s="28"/>
      <c r="E253" s="28"/>
    </row>
    <row r="254" spans="1:6" ht="22.5" customHeight="1">
      <c r="A254" s="58" t="s">
        <v>120</v>
      </c>
      <c r="B254" s="59"/>
      <c r="C254" s="59"/>
      <c r="D254" s="59"/>
      <c r="E254" s="59"/>
      <c r="F254" s="60"/>
    </row>
    <row r="255" spans="1:6" ht="36.75" customHeight="1">
      <c r="A255" s="58" t="s">
        <v>144</v>
      </c>
      <c r="B255" s="59"/>
      <c r="C255" s="59"/>
      <c r="D255" s="59"/>
      <c r="E255" s="59"/>
      <c r="F255" s="60"/>
    </row>
    <row r="256" spans="1:6" ht="45">
      <c r="A256" s="29" t="s">
        <v>0</v>
      </c>
      <c r="B256" s="29" t="s">
        <v>1</v>
      </c>
      <c r="C256" s="12" t="s">
        <v>2</v>
      </c>
      <c r="D256" s="29" t="s">
        <v>3</v>
      </c>
      <c r="E256" s="12" t="s">
        <v>31</v>
      </c>
      <c r="F256" s="12" t="s">
        <v>32</v>
      </c>
    </row>
    <row r="257" spans="1:6" ht="22.5" customHeight="1">
      <c r="A257" s="30">
        <v>81</v>
      </c>
      <c r="B257" s="31" t="s">
        <v>101</v>
      </c>
      <c r="C257" s="30" t="s">
        <v>20</v>
      </c>
      <c r="D257" s="30">
        <v>100</v>
      </c>
      <c r="E257" s="32">
        <v>0</v>
      </c>
      <c r="F257" s="32">
        <f>D257*E257</f>
        <v>0</v>
      </c>
    </row>
    <row r="258" spans="1:6" ht="22.5" customHeight="1">
      <c r="A258" s="30">
        <v>82</v>
      </c>
      <c r="B258" s="31" t="s">
        <v>102</v>
      </c>
      <c r="C258" s="30" t="s">
        <v>20</v>
      </c>
      <c r="D258" s="30">
        <v>60</v>
      </c>
      <c r="E258" s="32">
        <v>0</v>
      </c>
      <c r="F258" s="32">
        <f t="shared" ref="F258:F262" si="5">D258*E258</f>
        <v>0</v>
      </c>
    </row>
    <row r="259" spans="1:6" ht="22.5" customHeight="1">
      <c r="A259" s="30">
        <v>83</v>
      </c>
      <c r="B259" s="33" t="s">
        <v>149</v>
      </c>
      <c r="C259" s="30" t="s">
        <v>20</v>
      </c>
      <c r="D259" s="30">
        <v>8</v>
      </c>
      <c r="E259" s="32">
        <v>0</v>
      </c>
      <c r="F259" s="32">
        <f t="shared" si="5"/>
        <v>0</v>
      </c>
    </row>
    <row r="260" spans="1:6" ht="22.5" customHeight="1">
      <c r="A260" s="30">
        <v>84</v>
      </c>
      <c r="B260" s="33" t="s">
        <v>103</v>
      </c>
      <c r="C260" s="30" t="s">
        <v>20</v>
      </c>
      <c r="D260" s="30">
        <v>300</v>
      </c>
      <c r="E260" s="32">
        <v>0</v>
      </c>
      <c r="F260" s="32">
        <f t="shared" si="5"/>
        <v>0</v>
      </c>
    </row>
    <row r="261" spans="1:6" ht="22.5" customHeight="1">
      <c r="A261" s="30">
        <v>85</v>
      </c>
      <c r="B261" s="33" t="s">
        <v>104</v>
      </c>
      <c r="C261" s="30" t="s">
        <v>20</v>
      </c>
      <c r="D261" s="30">
        <v>50</v>
      </c>
      <c r="E261" s="32">
        <v>0</v>
      </c>
      <c r="F261" s="32">
        <f t="shared" si="5"/>
        <v>0</v>
      </c>
    </row>
    <row r="262" spans="1:6" ht="31.5" customHeight="1">
      <c r="A262" s="30">
        <v>86</v>
      </c>
      <c r="B262" s="31" t="s">
        <v>148</v>
      </c>
      <c r="C262" s="30" t="s">
        <v>20</v>
      </c>
      <c r="D262" s="30">
        <v>10</v>
      </c>
      <c r="E262" s="32">
        <v>0</v>
      </c>
      <c r="F262" s="32">
        <f t="shared" si="5"/>
        <v>0</v>
      </c>
    </row>
    <row r="263" spans="1:6" ht="22.5" customHeight="1">
      <c r="A263" s="85" t="s">
        <v>12</v>
      </c>
      <c r="B263" s="85"/>
      <c r="C263" s="85"/>
      <c r="D263" s="85"/>
      <c r="E263" s="85"/>
      <c r="F263" s="44">
        <f>SUM(F257:F262)</f>
        <v>0</v>
      </c>
    </row>
    <row r="264" spans="1:6" ht="22.5" customHeight="1">
      <c r="A264" s="85" t="s">
        <v>13</v>
      </c>
      <c r="B264" s="85"/>
      <c r="C264" s="85"/>
      <c r="D264" s="85"/>
      <c r="E264" s="85"/>
      <c r="F264" s="44">
        <f>F263*0.24</f>
        <v>0</v>
      </c>
    </row>
    <row r="265" spans="1:6" ht="22.5" customHeight="1">
      <c r="A265" s="85" t="s">
        <v>105</v>
      </c>
      <c r="B265" s="85"/>
      <c r="C265" s="85"/>
      <c r="D265" s="85"/>
      <c r="E265" s="85"/>
      <c r="F265" s="44">
        <f>F263+F264</f>
        <v>0</v>
      </c>
    </row>
    <row r="266" spans="1:6" ht="22.5" customHeight="1">
      <c r="A266" s="86"/>
      <c r="B266" s="86"/>
      <c r="C266" s="86"/>
      <c r="D266" s="86"/>
      <c r="E266" s="86"/>
      <c r="F266" s="34"/>
    </row>
    <row r="267" spans="1:6" ht="51" customHeight="1">
      <c r="A267" s="58" t="s">
        <v>145</v>
      </c>
      <c r="B267" s="59"/>
      <c r="C267" s="59"/>
      <c r="D267" s="59"/>
      <c r="E267" s="59"/>
      <c r="F267" s="60"/>
    </row>
    <row r="268" spans="1:6" ht="45">
      <c r="A268" s="29" t="s">
        <v>0</v>
      </c>
      <c r="B268" s="29" t="s">
        <v>106</v>
      </c>
      <c r="C268" s="12" t="s">
        <v>2</v>
      </c>
      <c r="D268" s="29" t="s">
        <v>3</v>
      </c>
      <c r="E268" s="12" t="s">
        <v>31</v>
      </c>
      <c r="F268" s="12" t="s">
        <v>32</v>
      </c>
    </row>
    <row r="269" spans="1:6" ht="22.5" customHeight="1">
      <c r="A269" s="30">
        <v>87</v>
      </c>
      <c r="B269" s="33" t="s">
        <v>107</v>
      </c>
      <c r="C269" s="30" t="s">
        <v>20</v>
      </c>
      <c r="D269" s="30">
        <v>300</v>
      </c>
      <c r="E269" s="32">
        <v>0</v>
      </c>
      <c r="F269" s="32">
        <f t="shared" ref="F269:F274" si="6">D269*E269</f>
        <v>0</v>
      </c>
    </row>
    <row r="270" spans="1:6" ht="22.5" customHeight="1">
      <c r="A270" s="30">
        <v>88</v>
      </c>
      <c r="B270" s="33" t="s">
        <v>108</v>
      </c>
      <c r="C270" s="30" t="s">
        <v>20</v>
      </c>
      <c r="D270" s="30">
        <v>700</v>
      </c>
      <c r="E270" s="32">
        <v>0</v>
      </c>
      <c r="F270" s="32">
        <f t="shared" si="6"/>
        <v>0</v>
      </c>
    </row>
    <row r="271" spans="1:6" ht="22.5" customHeight="1">
      <c r="A271" s="30">
        <v>89</v>
      </c>
      <c r="B271" s="33" t="s">
        <v>109</v>
      </c>
      <c r="C271" s="30" t="s">
        <v>20</v>
      </c>
      <c r="D271" s="30">
        <v>25</v>
      </c>
      <c r="E271" s="32">
        <v>0</v>
      </c>
      <c r="F271" s="32">
        <f t="shared" si="6"/>
        <v>0</v>
      </c>
    </row>
    <row r="272" spans="1:6" ht="22.5" customHeight="1">
      <c r="A272" s="30">
        <v>90</v>
      </c>
      <c r="B272" s="33" t="s">
        <v>110</v>
      </c>
      <c r="C272" s="30" t="s">
        <v>20</v>
      </c>
      <c r="D272" s="30">
        <v>30</v>
      </c>
      <c r="E272" s="32">
        <v>0</v>
      </c>
      <c r="F272" s="32">
        <f t="shared" si="6"/>
        <v>0</v>
      </c>
    </row>
    <row r="273" spans="1:6" ht="22.5" customHeight="1">
      <c r="A273" s="30">
        <v>91</v>
      </c>
      <c r="B273" s="33" t="s">
        <v>111</v>
      </c>
      <c r="C273" s="30" t="s">
        <v>20</v>
      </c>
      <c r="D273" s="30">
        <v>25</v>
      </c>
      <c r="E273" s="32">
        <v>0</v>
      </c>
      <c r="F273" s="32">
        <f t="shared" si="6"/>
        <v>0</v>
      </c>
    </row>
    <row r="274" spans="1:6" ht="22.5" customHeight="1">
      <c r="A274" s="30">
        <v>92</v>
      </c>
      <c r="B274" s="33" t="s">
        <v>112</v>
      </c>
      <c r="C274" s="30" t="s">
        <v>20</v>
      </c>
      <c r="D274" s="30">
        <v>40</v>
      </c>
      <c r="E274" s="32">
        <v>0</v>
      </c>
      <c r="F274" s="32">
        <f t="shared" si="6"/>
        <v>0</v>
      </c>
    </row>
    <row r="275" spans="1:6" ht="22.5" customHeight="1">
      <c r="A275" s="30">
        <v>93</v>
      </c>
      <c r="B275" s="33" t="s">
        <v>113</v>
      </c>
      <c r="C275" s="30" t="s">
        <v>20</v>
      </c>
      <c r="D275" s="30">
        <v>15</v>
      </c>
      <c r="E275" s="32">
        <v>0</v>
      </c>
      <c r="F275" s="32">
        <f>D275*E275</f>
        <v>0</v>
      </c>
    </row>
    <row r="276" spans="1:6" ht="30">
      <c r="A276" s="30">
        <v>94</v>
      </c>
      <c r="B276" s="31" t="s">
        <v>114</v>
      </c>
      <c r="C276" s="30" t="s">
        <v>20</v>
      </c>
      <c r="D276" s="30">
        <v>110</v>
      </c>
      <c r="E276" s="32">
        <v>0</v>
      </c>
      <c r="F276" s="32">
        <f>D276*E276</f>
        <v>0</v>
      </c>
    </row>
    <row r="277" spans="1:6" ht="22.5" customHeight="1">
      <c r="A277" s="35"/>
      <c r="B277" s="35"/>
      <c r="C277" s="35"/>
      <c r="D277" s="85" t="s">
        <v>12</v>
      </c>
      <c r="E277" s="85" t="s">
        <v>12</v>
      </c>
      <c r="F277" s="44">
        <f>SUM(F269:F276)</f>
        <v>0</v>
      </c>
    </row>
    <row r="278" spans="1:6" ht="22.5" customHeight="1">
      <c r="A278" s="35"/>
      <c r="B278" s="35"/>
      <c r="C278" s="35"/>
      <c r="D278" s="85" t="s">
        <v>13</v>
      </c>
      <c r="E278" s="85"/>
      <c r="F278" s="44">
        <f>F277*0.24</f>
        <v>0</v>
      </c>
    </row>
    <row r="279" spans="1:6" ht="22.5" customHeight="1">
      <c r="A279" s="35"/>
      <c r="B279" s="35"/>
      <c r="C279" s="35"/>
      <c r="D279" s="85" t="s">
        <v>105</v>
      </c>
      <c r="E279" s="85"/>
      <c r="F279" s="44">
        <f>F277+F278</f>
        <v>0</v>
      </c>
    </row>
    <row r="280" spans="1:6" ht="22.5" customHeight="1"/>
    <row r="281" spans="1:6" ht="36.75" customHeight="1">
      <c r="A281" s="58" t="s">
        <v>146</v>
      </c>
      <c r="B281" s="59"/>
      <c r="C281" s="59"/>
      <c r="D281" s="59"/>
      <c r="E281" s="59"/>
      <c r="F281" s="60"/>
    </row>
    <row r="282" spans="1:6" ht="45">
      <c r="A282" s="29" t="s">
        <v>0</v>
      </c>
      <c r="B282" s="29" t="s">
        <v>106</v>
      </c>
      <c r="C282" s="12" t="s">
        <v>2</v>
      </c>
      <c r="D282" s="29" t="s">
        <v>3</v>
      </c>
      <c r="E282" s="12" t="s">
        <v>31</v>
      </c>
      <c r="F282" s="12" t="s">
        <v>32</v>
      </c>
    </row>
    <row r="283" spans="1:6" ht="22.5" customHeight="1">
      <c r="A283" s="30">
        <v>95</v>
      </c>
      <c r="B283" s="33" t="s">
        <v>104</v>
      </c>
      <c r="C283" s="30" t="s">
        <v>20</v>
      </c>
      <c r="D283" s="30">
        <v>10</v>
      </c>
      <c r="E283" s="32">
        <v>0</v>
      </c>
      <c r="F283" s="32">
        <f>D283*E283</f>
        <v>0</v>
      </c>
    </row>
    <row r="284" spans="1:6" ht="22.5" customHeight="1">
      <c r="A284" s="30">
        <v>96</v>
      </c>
      <c r="B284" s="33" t="s">
        <v>115</v>
      </c>
      <c r="C284" s="30" t="s">
        <v>20</v>
      </c>
      <c r="D284" s="30">
        <v>20</v>
      </c>
      <c r="E284" s="32">
        <v>0</v>
      </c>
      <c r="F284" s="32">
        <f t="shared" ref="F284:F285" si="7">D284*E284</f>
        <v>0</v>
      </c>
    </row>
    <row r="285" spans="1:6" ht="22.5" customHeight="1">
      <c r="A285" s="30">
        <v>97</v>
      </c>
      <c r="B285" s="33" t="s">
        <v>116</v>
      </c>
      <c r="C285" s="30" t="s">
        <v>20</v>
      </c>
      <c r="D285" s="30">
        <v>20</v>
      </c>
      <c r="E285" s="32">
        <v>0</v>
      </c>
      <c r="F285" s="32">
        <f t="shared" si="7"/>
        <v>0</v>
      </c>
    </row>
    <row r="286" spans="1:6" ht="22.5" customHeight="1">
      <c r="A286" s="35"/>
      <c r="B286" s="35"/>
      <c r="C286" s="35"/>
      <c r="D286" s="85" t="s">
        <v>12</v>
      </c>
      <c r="E286" s="85" t="s">
        <v>12</v>
      </c>
      <c r="F286" s="44">
        <f>SUM(F283:F285)</f>
        <v>0</v>
      </c>
    </row>
    <row r="287" spans="1:6" ht="22.5" customHeight="1">
      <c r="A287" s="35"/>
      <c r="B287" s="35"/>
      <c r="C287" s="35"/>
      <c r="D287" s="85" t="s">
        <v>13</v>
      </c>
      <c r="E287" s="85"/>
      <c r="F287" s="44">
        <f>F286*0.24</f>
        <v>0</v>
      </c>
    </row>
    <row r="288" spans="1:6" ht="22.5" customHeight="1">
      <c r="A288" s="35"/>
      <c r="B288" s="35"/>
      <c r="C288" s="35"/>
      <c r="D288" s="85" t="s">
        <v>105</v>
      </c>
      <c r="E288" s="85"/>
      <c r="F288" s="44">
        <f>F286+F287</f>
        <v>0</v>
      </c>
    </row>
    <row r="289" spans="1:6" ht="24" customHeight="1"/>
    <row r="290" spans="1:6" ht="24" customHeight="1">
      <c r="B290" s="84" t="s">
        <v>121</v>
      </c>
      <c r="C290" s="84"/>
      <c r="D290" s="78">
        <f>F263+F277+F286</f>
        <v>0</v>
      </c>
      <c r="E290" s="78"/>
    </row>
    <row r="291" spans="1:6" ht="24" customHeight="1">
      <c r="B291" s="84" t="s">
        <v>50</v>
      </c>
      <c r="C291" s="84"/>
      <c r="D291" s="78">
        <f>F264+F278+F287</f>
        <v>0</v>
      </c>
      <c r="E291" s="78"/>
      <c r="F291" s="26"/>
    </row>
    <row r="292" spans="1:6" ht="24" customHeight="1">
      <c r="B292" s="84" t="s">
        <v>122</v>
      </c>
      <c r="C292" s="84"/>
      <c r="D292" s="78">
        <f>F265+F279+F288</f>
        <v>0</v>
      </c>
      <c r="E292" s="78"/>
      <c r="F292" s="26"/>
    </row>
    <row r="293" spans="1:6" ht="24" customHeight="1"/>
    <row r="294" spans="1:6" ht="22.5" customHeight="1">
      <c r="C294" s="62" t="s">
        <v>117</v>
      </c>
      <c r="D294" s="68"/>
      <c r="E294" s="63"/>
      <c r="F294" s="44">
        <f>C188+D243+D290</f>
        <v>0</v>
      </c>
    </row>
    <row r="295" spans="1:6" ht="22.5" customHeight="1">
      <c r="C295" s="62" t="s">
        <v>118</v>
      </c>
      <c r="D295" s="68"/>
      <c r="E295" s="63"/>
      <c r="F295" s="44">
        <f>C189+D244+D291</f>
        <v>0</v>
      </c>
    </row>
    <row r="296" spans="1:6" ht="22.5" customHeight="1">
      <c r="C296" s="62" t="s">
        <v>119</v>
      </c>
      <c r="D296" s="68"/>
      <c r="E296" s="63"/>
      <c r="F296" s="44">
        <f>C190+D245+D292</f>
        <v>0</v>
      </c>
    </row>
    <row r="299" spans="1:6">
      <c r="A299" s="87" t="s">
        <v>166</v>
      </c>
      <c r="B299" s="87"/>
      <c r="C299" s="87"/>
      <c r="D299" s="87"/>
      <c r="E299" s="87"/>
      <c r="F299" s="87"/>
    </row>
    <row r="300" spans="1:6">
      <c r="A300" s="87"/>
      <c r="B300" s="87"/>
      <c r="C300" s="87"/>
      <c r="D300" s="87"/>
      <c r="E300" s="87"/>
      <c r="F300" s="87"/>
    </row>
    <row r="301" spans="1:6">
      <c r="A301" s="87"/>
      <c r="B301" s="87"/>
      <c r="C301" s="87"/>
      <c r="D301" s="87"/>
      <c r="E301" s="87"/>
      <c r="F301" s="87"/>
    </row>
    <row r="302" spans="1:6">
      <c r="A302" s="87"/>
      <c r="B302" s="87"/>
      <c r="C302" s="87"/>
      <c r="D302" s="87"/>
      <c r="E302" s="87"/>
      <c r="F302" s="87"/>
    </row>
    <row r="303" spans="1:6" ht="15.75">
      <c r="A303" s="13"/>
      <c r="B303" s="15"/>
      <c r="C303" s="28"/>
      <c r="D303" s="89" t="s">
        <v>167</v>
      </c>
      <c r="E303" s="89"/>
      <c r="F303" s="89"/>
    </row>
    <row r="304" spans="1:6" ht="15.75">
      <c r="A304" s="13"/>
      <c r="B304" s="15"/>
      <c r="C304" s="28"/>
      <c r="D304" s="88"/>
      <c r="F304" s="16"/>
    </row>
    <row r="305" spans="1:6" ht="15.75">
      <c r="A305" s="13"/>
      <c r="B305" s="15"/>
      <c r="C305" s="28"/>
      <c r="D305" s="89" t="s">
        <v>168</v>
      </c>
      <c r="E305" s="89"/>
      <c r="F305" s="89"/>
    </row>
  </sheetData>
  <mergeCells count="145">
    <mergeCell ref="A299:F302"/>
    <mergeCell ref="D303:F303"/>
    <mergeCell ref="D305:F305"/>
    <mergeCell ref="C294:E294"/>
    <mergeCell ref="C295:E295"/>
    <mergeCell ref="C296:E296"/>
    <mergeCell ref="B292:C292"/>
    <mergeCell ref="D292:E292"/>
    <mergeCell ref="D279:E279"/>
    <mergeCell ref="A267:F267"/>
    <mergeCell ref="D277:E277"/>
    <mergeCell ref="D287:E287"/>
    <mergeCell ref="D288:E288"/>
    <mergeCell ref="A281:F281"/>
    <mergeCell ref="D286:E286"/>
    <mergeCell ref="B291:C291"/>
    <mergeCell ref="D291:E291"/>
    <mergeCell ref="B290:C290"/>
    <mergeCell ref="D290:E290"/>
    <mergeCell ref="A254:F254"/>
    <mergeCell ref="A255:F255"/>
    <mergeCell ref="B245:C245"/>
    <mergeCell ref="D245:E245"/>
    <mergeCell ref="A265:E265"/>
    <mergeCell ref="A266:E266"/>
    <mergeCell ref="A263:E263"/>
    <mergeCell ref="A264:E264"/>
    <mergeCell ref="D278:E278"/>
    <mergeCell ref="A246:F249"/>
    <mergeCell ref="D250:F250"/>
    <mergeCell ref="D252:F252"/>
    <mergeCell ref="D230:E230"/>
    <mergeCell ref="D231:E231"/>
    <mergeCell ref="A226:F226"/>
    <mergeCell ref="D229:E229"/>
    <mergeCell ref="D239:E239"/>
    <mergeCell ref="D240:E240"/>
    <mergeCell ref="A234:F234"/>
    <mergeCell ref="D238:E238"/>
    <mergeCell ref="B244:C244"/>
    <mergeCell ref="D244:E244"/>
    <mergeCell ref="B243:C243"/>
    <mergeCell ref="D243:E243"/>
    <mergeCell ref="D206:E206"/>
    <mergeCell ref="C190:D190"/>
    <mergeCell ref="A201:F201"/>
    <mergeCell ref="D213:E213"/>
    <mergeCell ref="D215:E215"/>
    <mergeCell ref="D208:E208"/>
    <mergeCell ref="A210:F210"/>
    <mergeCell ref="D223:E223"/>
    <mergeCell ref="D224:E224"/>
    <mergeCell ref="A218:F218"/>
    <mergeCell ref="D222:E222"/>
    <mergeCell ref="A192:F195"/>
    <mergeCell ref="D196:F196"/>
    <mergeCell ref="D198:F198"/>
    <mergeCell ref="D182:E182"/>
    <mergeCell ref="A184:E184"/>
    <mergeCell ref="A178:F178"/>
    <mergeCell ref="D180:E180"/>
    <mergeCell ref="C188:D188"/>
    <mergeCell ref="C189:D189"/>
    <mergeCell ref="A185:E185"/>
    <mergeCell ref="A186:E186"/>
    <mergeCell ref="A202:F202"/>
    <mergeCell ref="D160:E160"/>
    <mergeCell ref="D153:E153"/>
    <mergeCell ref="D155:E155"/>
    <mergeCell ref="A165:E165"/>
    <mergeCell ref="A166:E166"/>
    <mergeCell ref="D162:E162"/>
    <mergeCell ref="A164:E164"/>
    <mergeCell ref="D175:E175"/>
    <mergeCell ref="D177:E177"/>
    <mergeCell ref="A169:F169"/>
    <mergeCell ref="A170:F170"/>
    <mergeCell ref="A127:F127"/>
    <mergeCell ref="D133:E133"/>
    <mergeCell ref="A125:E125"/>
    <mergeCell ref="A126:F126"/>
    <mergeCell ref="A137:F137"/>
    <mergeCell ref="A138:F138"/>
    <mergeCell ref="D135:E135"/>
    <mergeCell ref="A136:F136"/>
    <mergeCell ref="A157:F157"/>
    <mergeCell ref="A111:F111"/>
    <mergeCell ref="C107:E107"/>
    <mergeCell ref="C108:E108"/>
    <mergeCell ref="D116:E116"/>
    <mergeCell ref="A117:F117"/>
    <mergeCell ref="A112:F112"/>
    <mergeCell ref="D114:E114"/>
    <mergeCell ref="A123:E123"/>
    <mergeCell ref="A124:E124"/>
    <mergeCell ref="D119:E119"/>
    <mergeCell ref="D121:E121"/>
    <mergeCell ref="A94:F94"/>
    <mergeCell ref="D96:E96"/>
    <mergeCell ref="D91:E91"/>
    <mergeCell ref="D93:E93"/>
    <mergeCell ref="D103:E103"/>
    <mergeCell ref="D105:E105"/>
    <mergeCell ref="D98:E98"/>
    <mergeCell ref="A99:F99"/>
    <mergeCell ref="C109:E109"/>
    <mergeCell ref="D76:E76"/>
    <mergeCell ref="D71:E71"/>
    <mergeCell ref="D73:E73"/>
    <mergeCell ref="D81:E81"/>
    <mergeCell ref="D83:E83"/>
    <mergeCell ref="D78:E78"/>
    <mergeCell ref="A79:F79"/>
    <mergeCell ref="D88:E88"/>
    <mergeCell ref="A89:F89"/>
    <mergeCell ref="A84:F84"/>
    <mergeCell ref="D86:E86"/>
    <mergeCell ref="A60:F60"/>
    <mergeCell ref="D63:E63"/>
    <mergeCell ref="D58:E58"/>
    <mergeCell ref="A59:F59"/>
    <mergeCell ref="A67:F67"/>
    <mergeCell ref="A68:F68"/>
    <mergeCell ref="D65:E65"/>
    <mergeCell ref="A66:F66"/>
    <mergeCell ref="A74:F74"/>
    <mergeCell ref="A40:F40"/>
    <mergeCell ref="A41:F41"/>
    <mergeCell ref="D47:E47"/>
    <mergeCell ref="D37:E37"/>
    <mergeCell ref="D39:E39"/>
    <mergeCell ref="A51:F51"/>
    <mergeCell ref="D56:E56"/>
    <mergeCell ref="D49:E49"/>
    <mergeCell ref="A50:F50"/>
    <mergeCell ref="A1:F1"/>
    <mergeCell ref="A3:F3"/>
    <mergeCell ref="A17:F17"/>
    <mergeCell ref="A18:F18"/>
    <mergeCell ref="D14:E14"/>
    <mergeCell ref="D16:E16"/>
    <mergeCell ref="A31:F31"/>
    <mergeCell ref="A32:F32"/>
    <mergeCell ref="D28:E28"/>
    <mergeCell ref="D30:E30"/>
  </mergeCells>
  <printOptions horizontalCentered="1"/>
  <pageMargins left="0.19685039370078741" right="0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2019-05-16T11:39:37Z</dcterms:modified>
</cp:coreProperties>
</file>